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drawings/drawing9.xml" ContentType="application/vnd.openxmlformats-officedocument.drawing+xml"/>
  <Override PartName="/xl/comments7.xml" ContentType="application/vnd.openxmlformats-officedocument.spreadsheetml.comments+xml"/>
  <Override PartName="/xl/drawings/drawing10.xml" ContentType="application/vnd.openxmlformats-officedocument.drawing+xml"/>
  <Override PartName="/xl/comments8.xml" ContentType="application/vnd.openxmlformats-officedocument.spreadsheetml.comments+xml"/>
  <Override PartName="/xl/drawings/drawing11.xml" ContentType="application/vnd.openxmlformats-officedocument.drawing+xml"/>
  <Override PartName="/xl/comments9.xml" ContentType="application/vnd.openxmlformats-officedocument.spreadsheetml.comments+xml"/>
  <Override PartName="/xl/drawings/drawing12.xml" ContentType="application/vnd.openxmlformats-officedocument.drawing+xml"/>
  <Override PartName="/xl/comments10.xml" ContentType="application/vnd.openxmlformats-officedocument.spreadsheetml.comments+xml"/>
  <Override PartName="/xl/drawings/drawing13.xml" ContentType="application/vnd.openxmlformats-officedocument.drawing+xml"/>
  <Override PartName="/xl/comments11.xml" ContentType="application/vnd.openxmlformats-officedocument.spreadsheetml.comments+xml"/>
  <Override PartName="/xl/drawings/drawing14.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mc:AlternateContent xmlns:mc="http://schemas.openxmlformats.org/markup-compatibility/2006">
    <mc:Choice Requires="x15">
      <x15ac:absPath xmlns:x15ac="http://schemas.microsoft.com/office/spreadsheetml/2010/11/ac" url="S:\Stjórnsýslusvið\tryggingar ferðaskrifstofa reiknigögn\Gögn 2025\"/>
    </mc:Choice>
  </mc:AlternateContent>
  <xr:revisionPtr revIDLastSave="0" documentId="8_{C896CF45-F95C-479B-B6D0-52C8F8F6D7F3}" xr6:coauthVersionLast="47" xr6:coauthVersionMax="47" xr10:uidLastSave="{00000000-0000-0000-0000-000000000000}"/>
  <bookViews>
    <workbookView xWindow="-108" yWindow="-108" windowWidth="41496" windowHeight="16776" tabRatio="607" xr2:uid="{00000000-000D-0000-FFFF-FFFF00000000}"/>
  </bookViews>
  <sheets>
    <sheet name="Upplýsingar" sheetId="24" r:id="rId1"/>
    <sheet name="Áætlun um rekstur og fjárstreym" sheetId="5" r:id="rId2"/>
    <sheet name="Janúar" sheetId="12" r:id="rId3"/>
    <sheet name="Febrúar" sheetId="49" r:id="rId4"/>
    <sheet name="Mars" sheetId="50" r:id="rId5"/>
    <sheet name="Apríl" sheetId="51" r:id="rId6"/>
    <sheet name="Maí" sheetId="54" r:id="rId7"/>
    <sheet name="Júní" sheetId="55" r:id="rId8"/>
    <sheet name="Júlí" sheetId="56" r:id="rId9"/>
    <sheet name="Ágúst" sheetId="57" r:id="rId10"/>
    <sheet name="September" sheetId="58" r:id="rId11"/>
    <sheet name="Október" sheetId="59" r:id="rId12"/>
    <sheet name="Nóvember" sheetId="60" r:id="rId13"/>
    <sheet name="Desember" sheetId="61" r:id="rId14"/>
    <sheet name="Niðurstöður 2025" sheetId="41" state="hidden" r:id="rId15"/>
    <sheet name="Data1" sheetId="62" state="hidden" r:id="rId16"/>
    <sheet name="Data2" sheetId="63" state="hidden" r:id="rId17"/>
    <sheet name="Data3" sheetId="64" state="hidden" r:id="rId18"/>
    <sheet name="Data4" sheetId="65" state="hidden" r:id="rId19"/>
  </sheets>
  <definedNames>
    <definedName name="_xlnm.Print_Area" localSheetId="5">Apríl!$B$3:$J$38</definedName>
    <definedName name="_xlnm.Print_Area" localSheetId="9">Ágúst!$B$3:$J$38</definedName>
    <definedName name="_xlnm.Print_Area" localSheetId="1">'Áætlun um rekstur og fjárstreym'!$B$1:$H$7</definedName>
    <definedName name="_xlnm.Print_Area" localSheetId="13">Desember!$B$3:$J$38</definedName>
    <definedName name="_xlnm.Print_Area" localSheetId="3">Febrúar!$B$3:$J$38</definedName>
    <definedName name="_xlnm.Print_Area" localSheetId="2">Janúar!$B$3:$J$38</definedName>
    <definedName name="_xlnm.Print_Area" localSheetId="8">Júlí!$B$3:$J$38</definedName>
    <definedName name="_xlnm.Print_Area" localSheetId="7">Júní!$B$3:$J$38</definedName>
    <definedName name="_xlnm.Print_Area" localSheetId="6">Maí!$B$3:$J$38</definedName>
    <definedName name="_xlnm.Print_Area" localSheetId="4">Mars!$B$3:$J$38</definedName>
    <definedName name="_xlnm.Print_Area" localSheetId="12">Nóvember!$B$3:$J$38</definedName>
    <definedName name="_xlnm.Print_Area" localSheetId="11">Október!$B$3:$J$38</definedName>
    <definedName name="_xlnm.Print_Area" localSheetId="10">September!$B$3:$J$38</definedName>
    <definedName name="_xlnm.Print_Area" localSheetId="0">Upplýsingar!$A$2:$H$50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6" i="5" l="1"/>
  <c r="G54" i="5"/>
  <c r="O47" i="5"/>
  <c r="C67" i="61"/>
  <c r="D66" i="61"/>
  <c r="D65" i="61"/>
  <c r="D64" i="61"/>
  <c r="D63" i="61"/>
  <c r="D62" i="61"/>
  <c r="D61" i="61"/>
  <c r="D60" i="61"/>
  <c r="D59" i="61"/>
  <c r="D58" i="61"/>
  <c r="D57" i="61"/>
  <c r="D56" i="61"/>
  <c r="D55" i="61"/>
  <c r="D54" i="61"/>
  <c r="D53" i="61"/>
  <c r="D52" i="61"/>
  <c r="D51" i="61"/>
  <c r="D50" i="61"/>
  <c r="D49" i="61"/>
  <c r="D48" i="61"/>
  <c r="D41" i="61"/>
  <c r="H35" i="61"/>
  <c r="G35" i="61"/>
  <c r="F35" i="61"/>
  <c r="D35" i="61"/>
  <c r="C35" i="61"/>
  <c r="K34" i="61"/>
  <c r="E34" i="61"/>
  <c r="E33" i="61"/>
  <c r="K33" i="61" s="1"/>
  <c r="K32" i="61"/>
  <c r="E32" i="61"/>
  <c r="K31" i="61"/>
  <c r="E31" i="61"/>
  <c r="K30" i="61"/>
  <c r="E30" i="61"/>
  <c r="E29" i="61"/>
  <c r="K29" i="61" s="1"/>
  <c r="K28" i="61"/>
  <c r="E28" i="61"/>
  <c r="K27" i="61"/>
  <c r="E27" i="61"/>
  <c r="K26" i="61"/>
  <c r="E26" i="61"/>
  <c r="E25" i="61"/>
  <c r="K25" i="61" s="1"/>
  <c r="K24" i="61"/>
  <c r="E24" i="61"/>
  <c r="K23" i="61"/>
  <c r="E23" i="61"/>
  <c r="K22" i="61"/>
  <c r="E22" i="61"/>
  <c r="E21" i="61"/>
  <c r="K21" i="61" s="1"/>
  <c r="K20" i="61"/>
  <c r="E20" i="61"/>
  <c r="K19" i="61"/>
  <c r="E19" i="61"/>
  <c r="K18" i="61"/>
  <c r="E18" i="61"/>
  <c r="E17" i="61"/>
  <c r="K17" i="61" s="1"/>
  <c r="K16" i="61"/>
  <c r="E16" i="61"/>
  <c r="K15" i="61"/>
  <c r="E15" i="61"/>
  <c r="K14" i="61"/>
  <c r="E14" i="61"/>
  <c r="E13" i="61"/>
  <c r="K13" i="61" s="1"/>
  <c r="K12" i="61"/>
  <c r="E12" i="61"/>
  <c r="K11" i="61"/>
  <c r="E11" i="61"/>
  <c r="E35" i="61" s="1"/>
  <c r="C6" i="61"/>
  <c r="C5" i="61"/>
  <c r="C4" i="61"/>
  <c r="C3" i="61"/>
  <c r="C67" i="60"/>
  <c r="D66" i="60"/>
  <c r="D65" i="60"/>
  <c r="D64" i="60"/>
  <c r="D63" i="60"/>
  <c r="D62" i="60"/>
  <c r="D61" i="60"/>
  <c r="D60" i="60"/>
  <c r="D59" i="60"/>
  <c r="D58" i="60"/>
  <c r="D57" i="60"/>
  <c r="D56" i="60"/>
  <c r="D55" i="60"/>
  <c r="D54" i="60"/>
  <c r="D53" i="60"/>
  <c r="D52" i="60"/>
  <c r="D51" i="60"/>
  <c r="D50" i="60"/>
  <c r="D49" i="60"/>
  <c r="D48" i="60"/>
  <c r="D41" i="60"/>
  <c r="H35" i="60"/>
  <c r="G35" i="60"/>
  <c r="F35" i="60"/>
  <c r="D35" i="60"/>
  <c r="C35" i="60"/>
  <c r="E34" i="60"/>
  <c r="K34" i="60" s="1"/>
  <c r="E33" i="60"/>
  <c r="K33" i="60" s="1"/>
  <c r="K32" i="60"/>
  <c r="E32" i="60"/>
  <c r="E31" i="60"/>
  <c r="K31" i="60" s="1"/>
  <c r="E30" i="60"/>
  <c r="K30" i="60" s="1"/>
  <c r="E29" i="60"/>
  <c r="K29" i="60" s="1"/>
  <c r="K28" i="60"/>
  <c r="E28" i="60"/>
  <c r="E27" i="60"/>
  <c r="K27" i="60" s="1"/>
  <c r="E26" i="60"/>
  <c r="K26" i="60" s="1"/>
  <c r="E25" i="60"/>
  <c r="K25" i="60" s="1"/>
  <c r="K24" i="60"/>
  <c r="E24" i="60"/>
  <c r="E23" i="60"/>
  <c r="K23" i="60" s="1"/>
  <c r="E22" i="60"/>
  <c r="K22" i="60" s="1"/>
  <c r="E21" i="60"/>
  <c r="K21" i="60" s="1"/>
  <c r="K20" i="60"/>
  <c r="E20" i="60"/>
  <c r="E19" i="60"/>
  <c r="K19" i="60" s="1"/>
  <c r="E18" i="60"/>
  <c r="K18" i="60" s="1"/>
  <c r="E17" i="60"/>
  <c r="K17" i="60" s="1"/>
  <c r="K16" i="60"/>
  <c r="E16" i="60"/>
  <c r="E15" i="60"/>
  <c r="K15" i="60" s="1"/>
  <c r="E14" i="60"/>
  <c r="K14" i="60" s="1"/>
  <c r="E13" i="60"/>
  <c r="K13" i="60" s="1"/>
  <c r="K12" i="60"/>
  <c r="E12" i="60"/>
  <c r="E35" i="60" s="1"/>
  <c r="E11" i="60"/>
  <c r="K11" i="60" s="1"/>
  <c r="C6" i="60"/>
  <c r="C5" i="60"/>
  <c r="C4" i="60"/>
  <c r="C3" i="60"/>
  <c r="C67" i="59"/>
  <c r="D66" i="59"/>
  <c r="D65" i="59"/>
  <c r="D64" i="59"/>
  <c r="D63" i="59"/>
  <c r="D62" i="59"/>
  <c r="D61" i="59"/>
  <c r="D60" i="59"/>
  <c r="D59" i="59"/>
  <c r="D58" i="59"/>
  <c r="D57" i="59"/>
  <c r="D56" i="59"/>
  <c r="D55" i="59"/>
  <c r="D54" i="59"/>
  <c r="D53" i="59"/>
  <c r="D52" i="59"/>
  <c r="D51" i="59"/>
  <c r="D50" i="59"/>
  <c r="D49" i="59"/>
  <c r="D48" i="59"/>
  <c r="D41" i="59"/>
  <c r="H35" i="59"/>
  <c r="G35" i="59"/>
  <c r="F35" i="59"/>
  <c r="D35" i="59"/>
  <c r="C35" i="59"/>
  <c r="E34" i="59"/>
  <c r="K34" i="59" s="1"/>
  <c r="K33" i="59"/>
  <c r="E33" i="59"/>
  <c r="K32" i="59"/>
  <c r="E32" i="59"/>
  <c r="E31" i="59"/>
  <c r="K31" i="59" s="1"/>
  <c r="K30" i="59"/>
  <c r="E30" i="59"/>
  <c r="K29" i="59"/>
  <c r="E29" i="59"/>
  <c r="K28" i="59"/>
  <c r="E28" i="59"/>
  <c r="K27" i="59"/>
  <c r="E27" i="59"/>
  <c r="K26" i="59"/>
  <c r="E26" i="59"/>
  <c r="K25" i="59"/>
  <c r="E25" i="59"/>
  <c r="K24" i="59"/>
  <c r="E24" i="59"/>
  <c r="K23" i="59"/>
  <c r="E23" i="59"/>
  <c r="K22" i="59"/>
  <c r="E22" i="59"/>
  <c r="K21" i="59"/>
  <c r="E21" i="59"/>
  <c r="K20" i="59"/>
  <c r="E20" i="59"/>
  <c r="K19" i="59"/>
  <c r="E19" i="59"/>
  <c r="K18" i="59"/>
  <c r="E18" i="59"/>
  <c r="K17" i="59"/>
  <c r="E17" i="59"/>
  <c r="K16" i="59"/>
  <c r="E16" i="59"/>
  <c r="K15" i="59"/>
  <c r="E15" i="59"/>
  <c r="K14" i="59"/>
  <c r="E14" i="59"/>
  <c r="K13" i="59"/>
  <c r="E13" i="59"/>
  <c r="K12" i="59"/>
  <c r="E12" i="59"/>
  <c r="K11" i="59"/>
  <c r="E11" i="59"/>
  <c r="E35" i="59" s="1"/>
  <c r="C6" i="59"/>
  <c r="C5" i="59"/>
  <c r="C4" i="59"/>
  <c r="C3" i="59"/>
  <c r="C67" i="58"/>
  <c r="D66" i="58"/>
  <c r="D65" i="58"/>
  <c r="D64" i="58"/>
  <c r="D63" i="58"/>
  <c r="D62" i="58"/>
  <c r="D61" i="58"/>
  <c r="D60" i="58"/>
  <c r="D59" i="58"/>
  <c r="D58" i="58"/>
  <c r="D57" i="58"/>
  <c r="D56" i="58"/>
  <c r="D55" i="58"/>
  <c r="D54" i="58"/>
  <c r="D53" i="58"/>
  <c r="D52" i="58"/>
  <c r="D51" i="58"/>
  <c r="D50" i="58"/>
  <c r="D49" i="58"/>
  <c r="D48" i="58"/>
  <c r="D41" i="58"/>
  <c r="H35" i="58"/>
  <c r="G35" i="58"/>
  <c r="F35" i="58"/>
  <c r="D35" i="58"/>
  <c r="C35" i="58"/>
  <c r="E34" i="58"/>
  <c r="K34" i="58" s="1"/>
  <c r="E33" i="58"/>
  <c r="K33" i="58" s="1"/>
  <c r="K32" i="58"/>
  <c r="E32" i="58"/>
  <c r="E31" i="58"/>
  <c r="K31" i="58" s="1"/>
  <c r="K30" i="58"/>
  <c r="E30" i="58"/>
  <c r="E29" i="58"/>
  <c r="K29" i="58" s="1"/>
  <c r="K28" i="58"/>
  <c r="E28" i="58"/>
  <c r="K27" i="58"/>
  <c r="E27" i="58"/>
  <c r="K26" i="58"/>
  <c r="E26" i="58"/>
  <c r="E25" i="58"/>
  <c r="K25" i="58" s="1"/>
  <c r="K24" i="58"/>
  <c r="E24" i="58"/>
  <c r="K23" i="58"/>
  <c r="E23" i="58"/>
  <c r="K22" i="58"/>
  <c r="E22" i="58"/>
  <c r="E21" i="58"/>
  <c r="K21" i="58" s="1"/>
  <c r="K20" i="58"/>
  <c r="E20" i="58"/>
  <c r="K19" i="58"/>
  <c r="E19" i="58"/>
  <c r="K18" i="58"/>
  <c r="E18" i="58"/>
  <c r="E17" i="58"/>
  <c r="K17" i="58" s="1"/>
  <c r="K16" i="58"/>
  <c r="E16" i="58"/>
  <c r="K15" i="58"/>
  <c r="E15" i="58"/>
  <c r="K14" i="58"/>
  <c r="E14" i="58"/>
  <c r="E13" i="58"/>
  <c r="K13" i="58" s="1"/>
  <c r="K12" i="58"/>
  <c r="E12" i="58"/>
  <c r="K11" i="58"/>
  <c r="E11" i="58"/>
  <c r="E35" i="58" s="1"/>
  <c r="C6" i="58"/>
  <c r="C5" i="58"/>
  <c r="C4" i="58"/>
  <c r="C3" i="58"/>
  <c r="C67" i="57"/>
  <c r="D66" i="57"/>
  <c r="D65" i="57"/>
  <c r="D64" i="57"/>
  <c r="D63" i="57"/>
  <c r="D62" i="57"/>
  <c r="D61" i="57"/>
  <c r="D60" i="57"/>
  <c r="D59" i="57"/>
  <c r="D58" i="57"/>
  <c r="D57" i="57"/>
  <c r="D56" i="57"/>
  <c r="D55" i="57"/>
  <c r="D54" i="57"/>
  <c r="D53" i="57"/>
  <c r="D52" i="57"/>
  <c r="D51" i="57"/>
  <c r="D50" i="57"/>
  <c r="D49" i="57"/>
  <c r="D48" i="57"/>
  <c r="D41" i="57"/>
  <c r="H35" i="57"/>
  <c r="G35" i="57"/>
  <c r="F35" i="57"/>
  <c r="D35" i="57"/>
  <c r="C35" i="57"/>
  <c r="E34" i="57"/>
  <c r="K34" i="57" s="1"/>
  <c r="E33" i="57"/>
  <c r="K33" i="57" s="1"/>
  <c r="K32" i="57"/>
  <c r="E32" i="57"/>
  <c r="E31" i="57"/>
  <c r="K31" i="57" s="1"/>
  <c r="E30" i="57"/>
  <c r="K30" i="57" s="1"/>
  <c r="E29" i="57"/>
  <c r="K29" i="57" s="1"/>
  <c r="K28" i="57"/>
  <c r="E28" i="57"/>
  <c r="E27" i="57"/>
  <c r="K27" i="57" s="1"/>
  <c r="E26" i="57"/>
  <c r="K26" i="57" s="1"/>
  <c r="E25" i="57"/>
  <c r="K25" i="57" s="1"/>
  <c r="K24" i="57"/>
  <c r="E24" i="57"/>
  <c r="E23" i="57"/>
  <c r="K23" i="57" s="1"/>
  <c r="E22" i="57"/>
  <c r="K22" i="57" s="1"/>
  <c r="E21" i="57"/>
  <c r="K21" i="57" s="1"/>
  <c r="K20" i="57"/>
  <c r="E20" i="57"/>
  <c r="E19" i="57"/>
  <c r="K19" i="57" s="1"/>
  <c r="E18" i="57"/>
  <c r="K18" i="57" s="1"/>
  <c r="E17" i="57"/>
  <c r="K17" i="57" s="1"/>
  <c r="K16" i="57"/>
  <c r="E16" i="57"/>
  <c r="E15" i="57"/>
  <c r="K15" i="57" s="1"/>
  <c r="E14" i="57"/>
  <c r="K14" i="57" s="1"/>
  <c r="E13" i="57"/>
  <c r="K13" i="57" s="1"/>
  <c r="K12" i="57"/>
  <c r="E12" i="57"/>
  <c r="E11" i="57"/>
  <c r="E35" i="57" s="1"/>
  <c r="C6" i="57"/>
  <c r="C5" i="57"/>
  <c r="C4" i="57"/>
  <c r="C3" i="57"/>
  <c r="C67" i="56"/>
  <c r="D66" i="56"/>
  <c r="D65" i="56"/>
  <c r="D64" i="56"/>
  <c r="D63" i="56"/>
  <c r="D62" i="56"/>
  <c r="D61" i="56"/>
  <c r="D60" i="56"/>
  <c r="D59" i="56"/>
  <c r="D58" i="56"/>
  <c r="D57" i="56"/>
  <c r="D56" i="56"/>
  <c r="D55" i="56"/>
  <c r="D54" i="56"/>
  <c r="D53" i="56"/>
  <c r="D52" i="56"/>
  <c r="D51" i="56"/>
  <c r="D50" i="56"/>
  <c r="D49" i="56"/>
  <c r="D48" i="56"/>
  <c r="D41" i="56"/>
  <c r="H35" i="56"/>
  <c r="G35" i="56"/>
  <c r="F35" i="56"/>
  <c r="D35" i="56"/>
  <c r="C35" i="56"/>
  <c r="E34" i="56"/>
  <c r="K34" i="56" s="1"/>
  <c r="K33" i="56"/>
  <c r="E33" i="56"/>
  <c r="K32" i="56"/>
  <c r="E32" i="56"/>
  <c r="K31" i="56"/>
  <c r="E31" i="56"/>
  <c r="E30" i="56"/>
  <c r="K30" i="56" s="1"/>
  <c r="K29" i="56"/>
  <c r="E29" i="56"/>
  <c r="K28" i="56"/>
  <c r="E28" i="56"/>
  <c r="K27" i="56"/>
  <c r="E27" i="56"/>
  <c r="E26" i="56"/>
  <c r="K26" i="56" s="1"/>
  <c r="K25" i="56"/>
  <c r="E25" i="56"/>
  <c r="K24" i="56"/>
  <c r="E24" i="56"/>
  <c r="K23" i="56"/>
  <c r="E23" i="56"/>
  <c r="E22" i="56"/>
  <c r="K22" i="56" s="1"/>
  <c r="K21" i="56"/>
  <c r="E21" i="56"/>
  <c r="K20" i="56"/>
  <c r="E20" i="56"/>
  <c r="K19" i="56"/>
  <c r="E19" i="56"/>
  <c r="E18" i="56"/>
  <c r="K18" i="56" s="1"/>
  <c r="K17" i="56"/>
  <c r="E17" i="56"/>
  <c r="K16" i="56"/>
  <c r="E16" i="56"/>
  <c r="K15" i="56"/>
  <c r="E15" i="56"/>
  <c r="E14" i="56"/>
  <c r="K14" i="56" s="1"/>
  <c r="K13" i="56"/>
  <c r="E13" i="56"/>
  <c r="K12" i="56"/>
  <c r="E12" i="56"/>
  <c r="E35" i="56" s="1"/>
  <c r="K11" i="56"/>
  <c r="E11" i="56"/>
  <c r="C6" i="56"/>
  <c r="C5" i="56"/>
  <c r="C4" i="56"/>
  <c r="C3" i="56"/>
  <c r="C67" i="55"/>
  <c r="D66" i="55"/>
  <c r="D65" i="55"/>
  <c r="D64" i="55"/>
  <c r="D63" i="55"/>
  <c r="D62" i="55"/>
  <c r="D61" i="55"/>
  <c r="D60" i="55"/>
  <c r="D59" i="55"/>
  <c r="D58" i="55"/>
  <c r="D57" i="55"/>
  <c r="D56" i="55"/>
  <c r="D55" i="55"/>
  <c r="D54" i="55"/>
  <c r="D53" i="55"/>
  <c r="D52" i="55"/>
  <c r="D51" i="55"/>
  <c r="D50" i="55"/>
  <c r="D49" i="55"/>
  <c r="D48" i="55"/>
  <c r="D41" i="55"/>
  <c r="H35" i="55"/>
  <c r="G35" i="55"/>
  <c r="F35" i="55"/>
  <c r="D35" i="55"/>
  <c r="C35" i="55"/>
  <c r="E34" i="55"/>
  <c r="K34" i="55" s="1"/>
  <c r="K33" i="55"/>
  <c r="E33" i="55"/>
  <c r="K32" i="55"/>
  <c r="E32" i="55"/>
  <c r="E31" i="55"/>
  <c r="K31" i="55" s="1"/>
  <c r="E30" i="55"/>
  <c r="K30" i="55" s="1"/>
  <c r="K29" i="55"/>
  <c r="E29" i="55"/>
  <c r="K28" i="55"/>
  <c r="E28" i="55"/>
  <c r="E27" i="55"/>
  <c r="K27" i="55" s="1"/>
  <c r="E26" i="55"/>
  <c r="K26" i="55" s="1"/>
  <c r="K25" i="55"/>
  <c r="E25" i="55"/>
  <c r="K24" i="55"/>
  <c r="E24" i="55"/>
  <c r="E23" i="55"/>
  <c r="K23" i="55" s="1"/>
  <c r="E22" i="55"/>
  <c r="K22" i="55" s="1"/>
  <c r="K21" i="55"/>
  <c r="E21" i="55"/>
  <c r="K20" i="55"/>
  <c r="E20" i="55"/>
  <c r="E19" i="55"/>
  <c r="K19" i="55" s="1"/>
  <c r="E18" i="55"/>
  <c r="K18" i="55" s="1"/>
  <c r="K17" i="55"/>
  <c r="E17" i="55"/>
  <c r="K16" i="55"/>
  <c r="E16" i="55"/>
  <c r="E15" i="55"/>
  <c r="K15" i="55" s="1"/>
  <c r="E14" i="55"/>
  <c r="K14" i="55" s="1"/>
  <c r="K13" i="55"/>
  <c r="E13" i="55"/>
  <c r="K12" i="55"/>
  <c r="E12" i="55"/>
  <c r="E11" i="55"/>
  <c r="E35" i="55" s="1"/>
  <c r="C6" i="55"/>
  <c r="C5" i="55"/>
  <c r="C4" i="55"/>
  <c r="C3" i="55"/>
  <c r="C67" i="54"/>
  <c r="D66" i="54"/>
  <c r="D65" i="54"/>
  <c r="D64" i="54"/>
  <c r="D63" i="54"/>
  <c r="D62" i="54"/>
  <c r="D61" i="54"/>
  <c r="D60" i="54"/>
  <c r="D59" i="54"/>
  <c r="D58" i="54"/>
  <c r="D57" i="54"/>
  <c r="D56" i="54"/>
  <c r="D55" i="54"/>
  <c r="D54" i="54"/>
  <c r="D53" i="54"/>
  <c r="D52" i="54"/>
  <c r="D51" i="54"/>
  <c r="D50" i="54"/>
  <c r="D49" i="54"/>
  <c r="D48" i="54"/>
  <c r="D41" i="54"/>
  <c r="H35" i="54"/>
  <c r="G35" i="54"/>
  <c r="F35" i="54"/>
  <c r="D35" i="54"/>
  <c r="C35" i="54"/>
  <c r="K34" i="54"/>
  <c r="E34" i="54"/>
  <c r="E33" i="54"/>
  <c r="K33" i="54" s="1"/>
  <c r="K32" i="54"/>
  <c r="E32" i="54"/>
  <c r="E31" i="54"/>
  <c r="K31" i="54" s="1"/>
  <c r="K30" i="54"/>
  <c r="E30" i="54"/>
  <c r="E29" i="54"/>
  <c r="K29" i="54" s="1"/>
  <c r="K28" i="54"/>
  <c r="E28" i="54"/>
  <c r="K27" i="54"/>
  <c r="E27" i="54"/>
  <c r="K26" i="54"/>
  <c r="E26" i="54"/>
  <c r="E25" i="54"/>
  <c r="K25" i="54" s="1"/>
  <c r="K24" i="54"/>
  <c r="E24" i="54"/>
  <c r="K23" i="54"/>
  <c r="E23" i="54"/>
  <c r="K22" i="54"/>
  <c r="E22" i="54"/>
  <c r="E21" i="54"/>
  <c r="K21" i="54" s="1"/>
  <c r="K20" i="54"/>
  <c r="E20" i="54"/>
  <c r="K19" i="54"/>
  <c r="E19" i="54"/>
  <c r="K18" i="54"/>
  <c r="E18" i="54"/>
  <c r="E17" i="54"/>
  <c r="K17" i="54" s="1"/>
  <c r="K16" i="54"/>
  <c r="E16" i="54"/>
  <c r="K15" i="54"/>
  <c r="E15" i="54"/>
  <c r="K14" i="54"/>
  <c r="E14" i="54"/>
  <c r="E13" i="54"/>
  <c r="K13" i="54" s="1"/>
  <c r="K12" i="54"/>
  <c r="E12" i="54"/>
  <c r="K11" i="54"/>
  <c r="E11" i="54"/>
  <c r="E35" i="54" s="1"/>
  <c r="C6" i="54"/>
  <c r="C5" i="54"/>
  <c r="C4" i="54"/>
  <c r="C3" i="54"/>
  <c r="C67" i="51"/>
  <c r="D66" i="51"/>
  <c r="D65" i="51"/>
  <c r="D64" i="51"/>
  <c r="D63" i="51"/>
  <c r="D62" i="51"/>
  <c r="D61" i="51"/>
  <c r="D60" i="51"/>
  <c r="D59" i="51"/>
  <c r="D58" i="51"/>
  <c r="D57" i="51"/>
  <c r="D56" i="51"/>
  <c r="D55" i="51"/>
  <c r="D54" i="51"/>
  <c r="D53" i="51"/>
  <c r="D52" i="51"/>
  <c r="D51" i="51"/>
  <c r="D50" i="51"/>
  <c r="D49" i="51"/>
  <c r="D48" i="51"/>
  <c r="D41" i="51"/>
  <c r="H35" i="51"/>
  <c r="G35" i="51"/>
  <c r="F35" i="51"/>
  <c r="D35" i="51"/>
  <c r="C35" i="51"/>
  <c r="K34" i="51"/>
  <c r="E34" i="51"/>
  <c r="K33" i="51"/>
  <c r="E33" i="51"/>
  <c r="K32" i="51"/>
  <c r="E32" i="51"/>
  <c r="K31" i="51"/>
  <c r="E31" i="51"/>
  <c r="K30" i="51"/>
  <c r="E30" i="51"/>
  <c r="K29" i="51"/>
  <c r="E29" i="51"/>
  <c r="K28" i="51"/>
  <c r="E28" i="51"/>
  <c r="K27" i="51"/>
  <c r="E27" i="51"/>
  <c r="K26" i="51"/>
  <c r="E26" i="51"/>
  <c r="K25" i="51"/>
  <c r="E25" i="51"/>
  <c r="K24" i="51"/>
  <c r="E24" i="51"/>
  <c r="K23" i="51"/>
  <c r="E23" i="51"/>
  <c r="K22" i="51"/>
  <c r="E22" i="51"/>
  <c r="K21" i="51"/>
  <c r="E21" i="51"/>
  <c r="K20" i="51"/>
  <c r="E20" i="51"/>
  <c r="K19" i="51"/>
  <c r="E19" i="51"/>
  <c r="K18" i="51"/>
  <c r="E18" i="51"/>
  <c r="K17" i="51"/>
  <c r="E17" i="51"/>
  <c r="K16" i="51"/>
  <c r="E16" i="51"/>
  <c r="K15" i="51"/>
  <c r="E15" i="51"/>
  <c r="K14" i="51"/>
  <c r="E14" i="51"/>
  <c r="K13" i="51"/>
  <c r="E13" i="51"/>
  <c r="K12" i="51"/>
  <c r="E12" i="51"/>
  <c r="K11" i="51"/>
  <c r="E11" i="51"/>
  <c r="E35" i="51" s="1"/>
  <c r="C6" i="51"/>
  <c r="C5" i="51"/>
  <c r="C4" i="51"/>
  <c r="C3" i="51"/>
  <c r="C67" i="50"/>
  <c r="D66" i="50"/>
  <c r="D65" i="50"/>
  <c r="D64" i="50"/>
  <c r="D63" i="50"/>
  <c r="D62" i="50"/>
  <c r="D61" i="50"/>
  <c r="D60" i="50"/>
  <c r="D59" i="50"/>
  <c r="D58" i="50"/>
  <c r="D57" i="50"/>
  <c r="D56" i="50"/>
  <c r="D55" i="50"/>
  <c r="D54" i="50"/>
  <c r="D53" i="50"/>
  <c r="D52" i="50"/>
  <c r="D51" i="50"/>
  <c r="D50" i="50"/>
  <c r="D49" i="50"/>
  <c r="D48" i="50"/>
  <c r="D41" i="50"/>
  <c r="H35" i="50"/>
  <c r="G35" i="50"/>
  <c r="F35" i="50"/>
  <c r="D35" i="50"/>
  <c r="C35" i="50"/>
  <c r="K34" i="50"/>
  <c r="E34" i="50"/>
  <c r="K33" i="50"/>
  <c r="E33" i="50"/>
  <c r="K32" i="50"/>
  <c r="E32" i="50"/>
  <c r="K31" i="50"/>
  <c r="E31" i="50"/>
  <c r="K30" i="50"/>
  <c r="E30" i="50"/>
  <c r="K29" i="50"/>
  <c r="E29" i="50"/>
  <c r="K28" i="50"/>
  <c r="E28" i="50"/>
  <c r="K27" i="50"/>
  <c r="E27" i="50"/>
  <c r="K26" i="50"/>
  <c r="E26" i="50"/>
  <c r="K25" i="50"/>
  <c r="E25" i="50"/>
  <c r="K24" i="50"/>
  <c r="E24" i="50"/>
  <c r="K23" i="50"/>
  <c r="E23" i="50"/>
  <c r="K22" i="50"/>
  <c r="E22" i="50"/>
  <c r="K21" i="50"/>
  <c r="E21" i="50"/>
  <c r="K20" i="50"/>
  <c r="E20" i="50"/>
  <c r="K19" i="50"/>
  <c r="E19" i="50"/>
  <c r="K18" i="50"/>
  <c r="E18" i="50"/>
  <c r="K17" i="50"/>
  <c r="E17" i="50"/>
  <c r="K16" i="50"/>
  <c r="E16" i="50"/>
  <c r="K15" i="50"/>
  <c r="E15" i="50"/>
  <c r="K14" i="50"/>
  <c r="E14" i="50"/>
  <c r="K13" i="50"/>
  <c r="E13" i="50"/>
  <c r="K12" i="50"/>
  <c r="E12" i="50"/>
  <c r="E35" i="50" s="1"/>
  <c r="K11" i="50"/>
  <c r="E11" i="50"/>
  <c r="C6" i="50"/>
  <c r="C5" i="50"/>
  <c r="C4" i="50"/>
  <c r="C3" i="50"/>
  <c r="C67" i="49"/>
  <c r="D66" i="49"/>
  <c r="D65" i="49"/>
  <c r="D64" i="49"/>
  <c r="D63" i="49"/>
  <c r="D62" i="49"/>
  <c r="D61" i="49"/>
  <c r="D60" i="49"/>
  <c r="D59" i="49"/>
  <c r="D58" i="49"/>
  <c r="D57" i="49"/>
  <c r="D56" i="49"/>
  <c r="D55" i="49"/>
  <c r="D54" i="49"/>
  <c r="D53" i="49"/>
  <c r="D52" i="49"/>
  <c r="D51" i="49"/>
  <c r="D50" i="49"/>
  <c r="D49" i="49"/>
  <c r="D48" i="49"/>
  <c r="D41" i="49"/>
  <c r="H35" i="49"/>
  <c r="G35" i="49"/>
  <c r="F35" i="49"/>
  <c r="D35" i="49"/>
  <c r="C35" i="49"/>
  <c r="K34" i="49"/>
  <c r="E34" i="49"/>
  <c r="E33" i="49"/>
  <c r="K33" i="49" s="1"/>
  <c r="E32" i="49"/>
  <c r="K32" i="49" s="1"/>
  <c r="K31" i="49"/>
  <c r="E31" i="49"/>
  <c r="K30" i="49"/>
  <c r="E30" i="49"/>
  <c r="E29" i="49"/>
  <c r="K29" i="49" s="1"/>
  <c r="E28" i="49"/>
  <c r="K28" i="49" s="1"/>
  <c r="K27" i="49"/>
  <c r="E27" i="49"/>
  <c r="K26" i="49"/>
  <c r="E26" i="49"/>
  <c r="E25" i="49"/>
  <c r="K25" i="49" s="1"/>
  <c r="E24" i="49"/>
  <c r="K24" i="49" s="1"/>
  <c r="K23" i="49"/>
  <c r="E23" i="49"/>
  <c r="K22" i="49"/>
  <c r="E22" i="49"/>
  <c r="E21" i="49"/>
  <c r="K21" i="49" s="1"/>
  <c r="E20" i="49"/>
  <c r="K20" i="49" s="1"/>
  <c r="K19" i="49"/>
  <c r="E19" i="49"/>
  <c r="K18" i="49"/>
  <c r="E18" i="49"/>
  <c r="E17" i="49"/>
  <c r="K17" i="49" s="1"/>
  <c r="E16" i="49"/>
  <c r="K16" i="49" s="1"/>
  <c r="K15" i="49"/>
  <c r="E15" i="49"/>
  <c r="K14" i="49"/>
  <c r="E14" i="49"/>
  <c r="E13" i="49"/>
  <c r="K13" i="49" s="1"/>
  <c r="E12" i="49"/>
  <c r="E35" i="49" s="1"/>
  <c r="K11" i="49"/>
  <c r="E11" i="49"/>
  <c r="C6" i="49"/>
  <c r="C5" i="49"/>
  <c r="C4" i="49"/>
  <c r="C3" i="49"/>
  <c r="G23" i="24"/>
  <c r="G22" i="24"/>
  <c r="G21" i="24"/>
  <c r="C4" i="12"/>
  <c r="F54" i="5"/>
  <c r="E54" i="5"/>
  <c r="D54" i="5"/>
  <c r="C54" i="5"/>
  <c r="D41" i="12"/>
  <c r="A2" i="65"/>
  <c r="A313" i="64"/>
  <c r="A312" i="64"/>
  <c r="A311" i="64"/>
  <c r="A310" i="64"/>
  <c r="A309" i="64"/>
  <c r="A308" i="64"/>
  <c r="A307" i="64"/>
  <c r="A306" i="64"/>
  <c r="A305" i="64"/>
  <c r="A304" i="64"/>
  <c r="A303" i="64"/>
  <c r="A302" i="64"/>
  <c r="A301" i="64"/>
  <c r="A300" i="64"/>
  <c r="A299" i="64"/>
  <c r="A298" i="64"/>
  <c r="A297" i="64"/>
  <c r="A296" i="64"/>
  <c r="A295" i="64"/>
  <c r="A294" i="64"/>
  <c r="A293" i="64"/>
  <c r="A292" i="64"/>
  <c r="A291" i="64"/>
  <c r="A290" i="64"/>
  <c r="A289" i="64"/>
  <c r="A288" i="64"/>
  <c r="A287" i="64"/>
  <c r="A286" i="64"/>
  <c r="A285" i="64"/>
  <c r="A284" i="64"/>
  <c r="A283" i="64"/>
  <c r="A282" i="64"/>
  <c r="A281" i="64"/>
  <c r="A280" i="64"/>
  <c r="A279" i="64"/>
  <c r="A278" i="64"/>
  <c r="A277" i="64"/>
  <c r="A276" i="64"/>
  <c r="A275" i="64"/>
  <c r="A274" i="64"/>
  <c r="A273" i="64"/>
  <c r="A272" i="64"/>
  <c r="A271" i="64"/>
  <c r="A270" i="64"/>
  <c r="A269" i="64"/>
  <c r="A268" i="64"/>
  <c r="A267" i="64"/>
  <c r="A266" i="64"/>
  <c r="A265" i="64"/>
  <c r="A264" i="64"/>
  <c r="A263" i="64"/>
  <c r="A262" i="64"/>
  <c r="A261" i="64"/>
  <c r="A260" i="64"/>
  <c r="A259" i="64"/>
  <c r="A258" i="64"/>
  <c r="A257" i="64"/>
  <c r="A256" i="64"/>
  <c r="A255" i="64"/>
  <c r="A254" i="64"/>
  <c r="A253" i="64"/>
  <c r="A252" i="64"/>
  <c r="A251" i="64"/>
  <c r="A250" i="64"/>
  <c r="A249" i="64"/>
  <c r="A248" i="64"/>
  <c r="A247" i="64"/>
  <c r="A246" i="64"/>
  <c r="A245" i="64"/>
  <c r="A244" i="64"/>
  <c r="A243" i="64"/>
  <c r="A242" i="64"/>
  <c r="A241" i="64"/>
  <c r="A240" i="64"/>
  <c r="A239" i="64"/>
  <c r="A238" i="64"/>
  <c r="A237" i="64"/>
  <c r="A236" i="64"/>
  <c r="A235" i="64"/>
  <c r="A234" i="64"/>
  <c r="A233" i="64"/>
  <c r="A232" i="64"/>
  <c r="A231" i="64"/>
  <c r="A230" i="64"/>
  <c r="A229" i="64"/>
  <c r="A228" i="64"/>
  <c r="A227" i="64"/>
  <c r="A226" i="64"/>
  <c r="A225" i="64"/>
  <c r="A224" i="64"/>
  <c r="A223" i="64"/>
  <c r="A222" i="64"/>
  <c r="A221" i="64"/>
  <c r="A220" i="64"/>
  <c r="A219" i="64"/>
  <c r="A218" i="64"/>
  <c r="A217" i="64"/>
  <c r="A216" i="64"/>
  <c r="A215" i="64"/>
  <c r="A214" i="64"/>
  <c r="A213" i="64"/>
  <c r="A212" i="64"/>
  <c r="A211" i="64"/>
  <c r="A210" i="64"/>
  <c r="A209" i="64"/>
  <c r="A208" i="64"/>
  <c r="A207" i="64"/>
  <c r="A206" i="64"/>
  <c r="A205" i="64"/>
  <c r="A204" i="64"/>
  <c r="A203" i="64"/>
  <c r="A202" i="64"/>
  <c r="A201" i="64"/>
  <c r="A200" i="64"/>
  <c r="A199" i="64"/>
  <c r="A198" i="64"/>
  <c r="A197" i="64"/>
  <c r="A196" i="64"/>
  <c r="A195" i="64"/>
  <c r="A194" i="64"/>
  <c r="A193" i="64"/>
  <c r="A192" i="64"/>
  <c r="A191" i="64"/>
  <c r="A190" i="64"/>
  <c r="A189" i="64"/>
  <c r="A188" i="64"/>
  <c r="A187" i="64"/>
  <c r="A186" i="64"/>
  <c r="A185" i="64"/>
  <c r="A184" i="64"/>
  <c r="A183" i="64"/>
  <c r="A182" i="64"/>
  <c r="A181" i="64"/>
  <c r="A180" i="64"/>
  <c r="A179" i="64"/>
  <c r="A178" i="64"/>
  <c r="A177" i="64"/>
  <c r="A176" i="64"/>
  <c r="A175" i="64"/>
  <c r="A174" i="64"/>
  <c r="A173" i="64"/>
  <c r="A172" i="64"/>
  <c r="A171" i="64"/>
  <c r="A170" i="64"/>
  <c r="A169" i="64"/>
  <c r="A168" i="64"/>
  <c r="A167" i="64"/>
  <c r="A166" i="64"/>
  <c r="A165" i="64"/>
  <c r="A164" i="64"/>
  <c r="A163" i="64"/>
  <c r="A162" i="64"/>
  <c r="A161" i="64"/>
  <c r="A160" i="64"/>
  <c r="A159" i="64"/>
  <c r="A158" i="64"/>
  <c r="A157" i="64"/>
  <c r="A156" i="64"/>
  <c r="A155" i="64"/>
  <c r="A154" i="64"/>
  <c r="A153" i="64"/>
  <c r="A152" i="64"/>
  <c r="A151" i="64"/>
  <c r="A150" i="64"/>
  <c r="A149" i="64"/>
  <c r="A148" i="64"/>
  <c r="A147" i="64"/>
  <c r="A146" i="64"/>
  <c r="A145" i="64"/>
  <c r="A144" i="64"/>
  <c r="A143" i="64"/>
  <c r="A142" i="64"/>
  <c r="A141" i="64"/>
  <c r="A140" i="64"/>
  <c r="A139" i="64"/>
  <c r="A138" i="64"/>
  <c r="A137" i="64"/>
  <c r="A136" i="64"/>
  <c r="A135" i="64"/>
  <c r="A134" i="64"/>
  <c r="A133" i="64"/>
  <c r="A132" i="64"/>
  <c r="A131" i="64"/>
  <c r="A130" i="64"/>
  <c r="A129" i="64"/>
  <c r="A128" i="64"/>
  <c r="A127" i="64"/>
  <c r="A126" i="64"/>
  <c r="A125" i="64"/>
  <c r="A124" i="64"/>
  <c r="A123" i="64"/>
  <c r="A122" i="64"/>
  <c r="A121" i="64"/>
  <c r="A120" i="64"/>
  <c r="A119" i="64"/>
  <c r="A118" i="64"/>
  <c r="A117" i="64"/>
  <c r="A116" i="64"/>
  <c r="A115" i="64"/>
  <c r="A114" i="64"/>
  <c r="A113" i="64"/>
  <c r="A112" i="64"/>
  <c r="A111" i="64"/>
  <c r="A110" i="64"/>
  <c r="A109" i="64"/>
  <c r="A108" i="64"/>
  <c r="A107" i="64"/>
  <c r="A106" i="64"/>
  <c r="A105" i="64"/>
  <c r="A104" i="64"/>
  <c r="A103" i="64"/>
  <c r="A102" i="64"/>
  <c r="A101" i="64"/>
  <c r="A100" i="64"/>
  <c r="A99" i="64"/>
  <c r="A98" i="64"/>
  <c r="A97" i="64"/>
  <c r="A96" i="64"/>
  <c r="A95" i="64"/>
  <c r="A94" i="64"/>
  <c r="A93" i="64"/>
  <c r="A92" i="64"/>
  <c r="A91" i="64"/>
  <c r="A90" i="64"/>
  <c r="A89" i="64"/>
  <c r="A88" i="64"/>
  <c r="A87" i="64"/>
  <c r="A86" i="64"/>
  <c r="A85" i="64"/>
  <c r="A84" i="64"/>
  <c r="A83" i="64"/>
  <c r="A82" i="64"/>
  <c r="A81" i="64"/>
  <c r="A80" i="64"/>
  <c r="A79" i="64"/>
  <c r="A78" i="64"/>
  <c r="A77" i="64"/>
  <c r="A76" i="64"/>
  <c r="A75" i="64"/>
  <c r="A74" i="64"/>
  <c r="A73" i="64"/>
  <c r="A72" i="64"/>
  <c r="A71" i="64"/>
  <c r="A70" i="64"/>
  <c r="A69" i="64"/>
  <c r="A68" i="64"/>
  <c r="A67" i="64"/>
  <c r="A66" i="64"/>
  <c r="A65" i="64"/>
  <c r="A64" i="64"/>
  <c r="A63" i="64"/>
  <c r="A62" i="64"/>
  <c r="A61" i="64"/>
  <c r="A60" i="64"/>
  <c r="A59" i="64"/>
  <c r="A58" i="64"/>
  <c r="A57" i="64"/>
  <c r="A56" i="64"/>
  <c r="A55" i="64"/>
  <c r="A54" i="64"/>
  <c r="A53" i="64"/>
  <c r="A52" i="64"/>
  <c r="A51" i="64"/>
  <c r="A50" i="64"/>
  <c r="A49" i="64"/>
  <c r="A48" i="64"/>
  <c r="A47" i="64"/>
  <c r="A46" i="64"/>
  <c r="A45" i="64"/>
  <c r="A44" i="64"/>
  <c r="A43" i="64"/>
  <c r="A42" i="64"/>
  <c r="A41" i="64"/>
  <c r="A40" i="64"/>
  <c r="A39" i="64"/>
  <c r="A38" i="64"/>
  <c r="A37" i="64"/>
  <c r="A36" i="64"/>
  <c r="A35" i="64"/>
  <c r="A34" i="64"/>
  <c r="A33" i="64"/>
  <c r="A32" i="64"/>
  <c r="A31" i="64"/>
  <c r="A30" i="64"/>
  <c r="A29" i="64"/>
  <c r="A28" i="64"/>
  <c r="A27" i="64"/>
  <c r="A26" i="64"/>
  <c r="A25" i="64"/>
  <c r="A24" i="64"/>
  <c r="A23" i="64"/>
  <c r="A22" i="64"/>
  <c r="A21" i="64"/>
  <c r="A20" i="64"/>
  <c r="A19" i="64"/>
  <c r="A18" i="64"/>
  <c r="A17" i="64"/>
  <c r="A16" i="64"/>
  <c r="A15" i="64"/>
  <c r="A14" i="64"/>
  <c r="A13" i="64"/>
  <c r="A12" i="64"/>
  <c r="A11" i="64"/>
  <c r="A10" i="64"/>
  <c r="A9" i="64"/>
  <c r="A8" i="64"/>
  <c r="A7" i="64"/>
  <c r="A6" i="64"/>
  <c r="A5" i="64"/>
  <c r="A4" i="64"/>
  <c r="A3" i="64"/>
  <c r="A2" i="64"/>
  <c r="A289" i="63"/>
  <c r="A288" i="63"/>
  <c r="A287" i="63"/>
  <c r="A286" i="63"/>
  <c r="A285" i="63"/>
  <c r="A284" i="63"/>
  <c r="A283" i="63"/>
  <c r="A282" i="63"/>
  <c r="A281" i="63"/>
  <c r="A280" i="63"/>
  <c r="A279" i="63"/>
  <c r="A278" i="63"/>
  <c r="A277" i="63"/>
  <c r="A276" i="63"/>
  <c r="A275" i="63"/>
  <c r="A274" i="63"/>
  <c r="A273" i="63"/>
  <c r="A272" i="63"/>
  <c r="A271" i="63"/>
  <c r="A270" i="63"/>
  <c r="A269" i="63"/>
  <c r="A268" i="63"/>
  <c r="A267" i="63"/>
  <c r="A266" i="63"/>
  <c r="A265" i="63"/>
  <c r="A264" i="63"/>
  <c r="A263" i="63"/>
  <c r="A262" i="63"/>
  <c r="A261" i="63"/>
  <c r="A260" i="63"/>
  <c r="A259" i="63"/>
  <c r="A258" i="63"/>
  <c r="A257" i="63"/>
  <c r="A256" i="63"/>
  <c r="A255" i="63"/>
  <c r="A254" i="63"/>
  <c r="A253" i="63"/>
  <c r="A252" i="63"/>
  <c r="A251" i="63"/>
  <c r="A250" i="63"/>
  <c r="A249" i="63"/>
  <c r="A248" i="63"/>
  <c r="A247" i="63"/>
  <c r="A246" i="63"/>
  <c r="A245" i="63"/>
  <c r="A244" i="63"/>
  <c r="A243" i="63"/>
  <c r="A242" i="63"/>
  <c r="A241" i="63"/>
  <c r="A240" i="63"/>
  <c r="A239" i="63"/>
  <c r="A238" i="63"/>
  <c r="A237" i="63"/>
  <c r="A236" i="63"/>
  <c r="A235" i="63"/>
  <c r="A234" i="63"/>
  <c r="A233" i="63"/>
  <c r="A232" i="63"/>
  <c r="A231" i="63"/>
  <c r="A230" i="63"/>
  <c r="A229" i="63"/>
  <c r="A228" i="63"/>
  <c r="A227" i="63"/>
  <c r="A226" i="63"/>
  <c r="A225" i="63"/>
  <c r="A224" i="63"/>
  <c r="A223" i="63"/>
  <c r="A222" i="63"/>
  <c r="A221" i="63"/>
  <c r="A220" i="63"/>
  <c r="A219" i="63"/>
  <c r="A218" i="63"/>
  <c r="A217" i="63"/>
  <c r="A216" i="63"/>
  <c r="A215" i="63"/>
  <c r="A214" i="63"/>
  <c r="A213" i="63"/>
  <c r="A212" i="63"/>
  <c r="A211" i="63"/>
  <c r="A210" i="63"/>
  <c r="A209" i="63"/>
  <c r="A208" i="63"/>
  <c r="A207" i="63"/>
  <c r="A206" i="63"/>
  <c r="A205" i="63"/>
  <c r="A204" i="63"/>
  <c r="A203" i="63"/>
  <c r="A202" i="63"/>
  <c r="A201" i="63"/>
  <c r="A200" i="63"/>
  <c r="A199" i="63"/>
  <c r="A198" i="63"/>
  <c r="A197" i="63"/>
  <c r="A196" i="63"/>
  <c r="A195" i="63"/>
  <c r="A194" i="63"/>
  <c r="A193" i="63"/>
  <c r="A192" i="63"/>
  <c r="A191" i="63"/>
  <c r="A190" i="63"/>
  <c r="A189" i="63"/>
  <c r="A188" i="63"/>
  <c r="A187" i="63"/>
  <c r="A186" i="63"/>
  <c r="A185" i="63"/>
  <c r="A184" i="63"/>
  <c r="A183" i="63"/>
  <c r="A182" i="63"/>
  <c r="A181" i="63"/>
  <c r="A180" i="63"/>
  <c r="A179" i="63"/>
  <c r="A178" i="63"/>
  <c r="A177" i="63"/>
  <c r="A176" i="63"/>
  <c r="A175" i="63"/>
  <c r="A174" i="63"/>
  <c r="A173" i="63"/>
  <c r="A172" i="63"/>
  <c r="A171" i="63"/>
  <c r="A170" i="63"/>
  <c r="A169" i="63"/>
  <c r="A168" i="63"/>
  <c r="A167" i="63"/>
  <c r="A166" i="63"/>
  <c r="A165" i="63"/>
  <c r="A164" i="63"/>
  <c r="A163" i="63"/>
  <c r="A162" i="63"/>
  <c r="A161" i="63"/>
  <c r="A160" i="63"/>
  <c r="A159" i="63"/>
  <c r="A158" i="63"/>
  <c r="A157" i="63"/>
  <c r="A156" i="63"/>
  <c r="A155" i="63"/>
  <c r="A154" i="63"/>
  <c r="A153" i="63"/>
  <c r="A152" i="63"/>
  <c r="A151" i="63"/>
  <c r="A150" i="63"/>
  <c r="A149" i="63"/>
  <c r="A148" i="63"/>
  <c r="A147" i="63"/>
  <c r="A146" i="63"/>
  <c r="A145" i="63"/>
  <c r="A144" i="63"/>
  <c r="A143" i="63"/>
  <c r="A142" i="63"/>
  <c r="A141" i="63"/>
  <c r="A140" i="63"/>
  <c r="A139" i="63"/>
  <c r="A138" i="63"/>
  <c r="A137" i="63"/>
  <c r="A136" i="63"/>
  <c r="A135" i="63"/>
  <c r="A134" i="63"/>
  <c r="A133" i="63"/>
  <c r="A132" i="63"/>
  <c r="A131" i="63"/>
  <c r="A130" i="63"/>
  <c r="A129" i="63"/>
  <c r="A128" i="63"/>
  <c r="A127" i="63"/>
  <c r="A126" i="63"/>
  <c r="A125" i="63"/>
  <c r="A124" i="63"/>
  <c r="A123" i="63"/>
  <c r="A122" i="63"/>
  <c r="A121" i="63"/>
  <c r="A120" i="63"/>
  <c r="A119" i="63"/>
  <c r="A118" i="63"/>
  <c r="A117" i="63"/>
  <c r="A116" i="63"/>
  <c r="A115" i="63"/>
  <c r="A114" i="63"/>
  <c r="A113" i="63"/>
  <c r="A112" i="63"/>
  <c r="A111" i="63"/>
  <c r="A110" i="63"/>
  <c r="A109" i="63"/>
  <c r="A108" i="63"/>
  <c r="A107" i="63"/>
  <c r="A106" i="63"/>
  <c r="A105" i="63"/>
  <c r="A104" i="63"/>
  <c r="A103" i="63"/>
  <c r="A102" i="63"/>
  <c r="A101" i="63"/>
  <c r="A100" i="63"/>
  <c r="A99" i="63"/>
  <c r="A98" i="63"/>
  <c r="A97" i="63"/>
  <c r="A96" i="63"/>
  <c r="A95" i="63"/>
  <c r="A94" i="63"/>
  <c r="A93" i="63"/>
  <c r="A92" i="63"/>
  <c r="A91" i="63"/>
  <c r="A90" i="63"/>
  <c r="A89" i="63"/>
  <c r="A88" i="63"/>
  <c r="A87" i="63"/>
  <c r="A86" i="63"/>
  <c r="A85" i="63"/>
  <c r="A84" i="63"/>
  <c r="A83" i="63"/>
  <c r="A82" i="63"/>
  <c r="A81" i="63"/>
  <c r="A80" i="63"/>
  <c r="A79" i="63"/>
  <c r="A78" i="63"/>
  <c r="A77" i="63"/>
  <c r="A76" i="63"/>
  <c r="A75" i="63"/>
  <c r="A74" i="63"/>
  <c r="A73" i="63"/>
  <c r="A72" i="63"/>
  <c r="A71" i="63"/>
  <c r="A70" i="63"/>
  <c r="A69" i="63"/>
  <c r="A68" i="63"/>
  <c r="A67" i="63"/>
  <c r="A66" i="63"/>
  <c r="A65" i="63"/>
  <c r="A64" i="63"/>
  <c r="A63" i="63"/>
  <c r="A62" i="63"/>
  <c r="A61" i="63"/>
  <c r="A60" i="63"/>
  <c r="A59" i="63"/>
  <c r="A58" i="63"/>
  <c r="A57" i="63"/>
  <c r="A56" i="63"/>
  <c r="A55" i="63"/>
  <c r="A54" i="63"/>
  <c r="A53" i="63"/>
  <c r="A52" i="63"/>
  <c r="A51" i="63"/>
  <c r="A50" i="63"/>
  <c r="A49" i="63"/>
  <c r="A48" i="63"/>
  <c r="A47" i="63"/>
  <c r="A46" i="63"/>
  <c r="A45" i="63"/>
  <c r="A44" i="63"/>
  <c r="A43" i="63"/>
  <c r="A42" i="63"/>
  <c r="A41" i="63"/>
  <c r="A40" i="63"/>
  <c r="A39" i="63"/>
  <c r="A38" i="63"/>
  <c r="A37" i="63"/>
  <c r="A36" i="63"/>
  <c r="A35" i="63"/>
  <c r="A34" i="63"/>
  <c r="A33" i="63"/>
  <c r="A32" i="63"/>
  <c r="A31" i="63"/>
  <c r="A30" i="63"/>
  <c r="A29" i="63"/>
  <c r="A28" i="63"/>
  <c r="A27" i="63"/>
  <c r="A26" i="63"/>
  <c r="A25" i="63"/>
  <c r="A24" i="63"/>
  <c r="A23" i="63"/>
  <c r="A22" i="63"/>
  <c r="A21" i="63"/>
  <c r="A20" i="63"/>
  <c r="A19" i="63"/>
  <c r="A18" i="63"/>
  <c r="A17" i="63"/>
  <c r="A16" i="63"/>
  <c r="A15" i="63"/>
  <c r="A14" i="63"/>
  <c r="A13" i="63"/>
  <c r="A12" i="63"/>
  <c r="A11" i="63"/>
  <c r="A10" i="63"/>
  <c r="A9" i="63"/>
  <c r="A8" i="63"/>
  <c r="A7" i="63"/>
  <c r="A6" i="63"/>
  <c r="A5" i="63"/>
  <c r="A4" i="63"/>
  <c r="A3" i="63"/>
  <c r="A2" i="63"/>
  <c r="K11" i="57" l="1"/>
  <c r="K11" i="55"/>
  <c r="K12" i="49"/>
  <c r="F2" i="65"/>
  <c r="E2" i="65"/>
  <c r="D2" i="65"/>
  <c r="C2" i="65"/>
  <c r="B2" i="65"/>
  <c r="G19" i="24"/>
  <c r="G18" i="24"/>
  <c r="D12" i="5" l="1"/>
  <c r="D13" i="5"/>
  <c r="E12" i="5"/>
  <c r="F12" i="5"/>
  <c r="G12" i="5"/>
  <c r="H12" i="5"/>
  <c r="I12" i="5"/>
  <c r="J12" i="5"/>
  <c r="K12" i="5"/>
  <c r="L12" i="5"/>
  <c r="M12" i="5"/>
  <c r="N12" i="5"/>
  <c r="E13" i="5"/>
  <c r="F13" i="5"/>
  <c r="G13" i="5"/>
  <c r="H13" i="5"/>
  <c r="I13" i="5"/>
  <c r="J13" i="5"/>
  <c r="K13" i="5"/>
  <c r="L13" i="5"/>
  <c r="M13" i="5"/>
  <c r="N13" i="5"/>
  <c r="N17" i="5"/>
  <c r="M17" i="5"/>
  <c r="L17" i="5"/>
  <c r="K17" i="5"/>
  <c r="J17" i="5"/>
  <c r="I17" i="5"/>
  <c r="H17" i="5"/>
  <c r="G17" i="5"/>
  <c r="F17" i="5"/>
  <c r="E17" i="5"/>
  <c r="D17" i="5"/>
  <c r="C17" i="5"/>
  <c r="D44" i="5"/>
  <c r="O53" i="5"/>
  <c r="O52" i="5"/>
  <c r="O51" i="5"/>
  <c r="O50" i="5"/>
  <c r="O49" i="5"/>
  <c r="O48" i="5"/>
  <c r="O45" i="5"/>
  <c r="O44" i="5"/>
  <c r="O43" i="5"/>
  <c r="N43" i="5"/>
  <c r="M43" i="5"/>
  <c r="L43" i="5"/>
  <c r="K43" i="5"/>
  <c r="J43" i="5"/>
  <c r="I43" i="5"/>
  <c r="H43" i="5"/>
  <c r="G43" i="5"/>
  <c r="F43" i="5"/>
  <c r="E43" i="5"/>
  <c r="D43" i="5"/>
  <c r="C43" i="5"/>
  <c r="N34" i="5"/>
  <c r="M34" i="5"/>
  <c r="L34" i="5"/>
  <c r="K34" i="5"/>
  <c r="J34" i="5"/>
  <c r="I34" i="5"/>
  <c r="H34" i="5"/>
  <c r="G34" i="5"/>
  <c r="F34" i="5"/>
  <c r="E34" i="5"/>
  <c r="D34" i="5"/>
  <c r="C34" i="5"/>
  <c r="O33" i="5"/>
  <c r="O32" i="5"/>
  <c r="N29" i="5"/>
  <c r="M29" i="5"/>
  <c r="L29" i="5"/>
  <c r="K29" i="5"/>
  <c r="J29" i="5"/>
  <c r="I29" i="5"/>
  <c r="H29" i="5"/>
  <c r="G29" i="5"/>
  <c r="F29" i="5"/>
  <c r="E29" i="5"/>
  <c r="D29" i="5"/>
  <c r="C29" i="5"/>
  <c r="O28" i="5"/>
  <c r="O27" i="5"/>
  <c r="O26" i="5"/>
  <c r="O25" i="5"/>
  <c r="O24" i="5"/>
  <c r="O29" i="5" l="1"/>
  <c r="O34" i="5"/>
  <c r="O54" i="5"/>
  <c r="O17" i="5"/>
  <c r="E2" i="62" l="1"/>
  <c r="D66" i="12"/>
  <c r="D65" i="12"/>
  <c r="D64" i="12"/>
  <c r="D63" i="12"/>
  <c r="D62" i="12"/>
  <c r="D61" i="12"/>
  <c r="D60" i="12"/>
  <c r="D59" i="12"/>
  <c r="D58" i="12"/>
  <c r="D57" i="12"/>
  <c r="D56" i="12"/>
  <c r="D55" i="12"/>
  <c r="D54" i="12"/>
  <c r="D53" i="12"/>
  <c r="D52" i="12"/>
  <c r="D51" i="12"/>
  <c r="D50" i="12"/>
  <c r="D49" i="12"/>
  <c r="D48" i="12"/>
  <c r="K14" i="5"/>
  <c r="F14" i="5" l="1"/>
  <c r="B18" i="41" s="1"/>
  <c r="N14" i="5"/>
  <c r="B26" i="41" s="1"/>
  <c r="M14" i="5"/>
  <c r="B25" i="41" s="1"/>
  <c r="L14" i="5"/>
  <c r="B24" i="41" s="1"/>
  <c r="J14" i="5"/>
  <c r="B22" i="41" s="1"/>
  <c r="I14" i="5"/>
  <c r="B21" i="41" s="1"/>
  <c r="H14" i="5"/>
  <c r="B20" i="41" s="1"/>
  <c r="G14" i="5"/>
  <c r="B19" i="41" s="1"/>
  <c r="E14" i="5"/>
  <c r="B17" i="41" s="1"/>
  <c r="D14" i="5"/>
  <c r="B16" i="41" s="1"/>
  <c r="B23" i="41"/>
  <c r="D313" i="64"/>
  <c r="C313" i="64"/>
  <c r="D312" i="64"/>
  <c r="C312" i="64"/>
  <c r="D311" i="64"/>
  <c r="C311" i="64"/>
  <c r="D310" i="64"/>
  <c r="C310" i="64"/>
  <c r="D309" i="64"/>
  <c r="C309" i="64"/>
  <c r="D308" i="64"/>
  <c r="C308" i="64"/>
  <c r="D307" i="64"/>
  <c r="C307" i="64"/>
  <c r="D306" i="64"/>
  <c r="C306" i="64"/>
  <c r="D305" i="64"/>
  <c r="C305" i="64"/>
  <c r="D304" i="64"/>
  <c r="C304" i="64"/>
  <c r="D303" i="64"/>
  <c r="C303" i="64"/>
  <c r="D302" i="64"/>
  <c r="C302" i="64"/>
  <c r="D301" i="64"/>
  <c r="C301" i="64"/>
  <c r="D300" i="64"/>
  <c r="C300" i="64"/>
  <c r="D299" i="64"/>
  <c r="C299" i="64"/>
  <c r="D298" i="64"/>
  <c r="C298" i="64"/>
  <c r="D297" i="64"/>
  <c r="C297" i="64"/>
  <c r="D296" i="64"/>
  <c r="C296" i="64"/>
  <c r="D295" i="64"/>
  <c r="C295" i="64"/>
  <c r="D294" i="64"/>
  <c r="C294" i="64"/>
  <c r="D293" i="64"/>
  <c r="C293" i="64"/>
  <c r="D292" i="64"/>
  <c r="C292" i="64"/>
  <c r="D291" i="64"/>
  <c r="C291" i="64"/>
  <c r="D290" i="64"/>
  <c r="C290" i="64"/>
  <c r="D289" i="64"/>
  <c r="C289" i="64"/>
  <c r="D288" i="64"/>
  <c r="C288" i="64"/>
  <c r="D287" i="64"/>
  <c r="C287" i="64"/>
  <c r="D286" i="64"/>
  <c r="C286" i="64"/>
  <c r="D285" i="64"/>
  <c r="C285" i="64"/>
  <c r="D284" i="64"/>
  <c r="C284" i="64"/>
  <c r="D283" i="64"/>
  <c r="C283" i="64"/>
  <c r="D282" i="64"/>
  <c r="C282" i="64"/>
  <c r="D281" i="64"/>
  <c r="C281" i="64"/>
  <c r="D280" i="64"/>
  <c r="C280" i="64"/>
  <c r="D279" i="64"/>
  <c r="C279" i="64"/>
  <c r="D278" i="64"/>
  <c r="C278" i="64"/>
  <c r="D277" i="64"/>
  <c r="C277" i="64"/>
  <c r="D276" i="64"/>
  <c r="C276" i="64"/>
  <c r="D275" i="64"/>
  <c r="C275" i="64"/>
  <c r="D274" i="64"/>
  <c r="C274" i="64"/>
  <c r="D273" i="64"/>
  <c r="C273" i="64"/>
  <c r="D272" i="64"/>
  <c r="C272" i="64"/>
  <c r="D271" i="64"/>
  <c r="C271" i="64"/>
  <c r="D270" i="64"/>
  <c r="C270" i="64"/>
  <c r="D269" i="64"/>
  <c r="C269" i="64"/>
  <c r="D268" i="64"/>
  <c r="C268" i="64"/>
  <c r="D267" i="64"/>
  <c r="C267" i="64"/>
  <c r="D266" i="64"/>
  <c r="C266" i="64"/>
  <c r="D265" i="64"/>
  <c r="C265" i="64"/>
  <c r="D264" i="64"/>
  <c r="C264" i="64"/>
  <c r="D263" i="64"/>
  <c r="C263" i="64"/>
  <c r="D262" i="64"/>
  <c r="C262" i="64"/>
  <c r="D261" i="64"/>
  <c r="C261" i="64"/>
  <c r="D260" i="64"/>
  <c r="C260" i="64"/>
  <c r="D259" i="64"/>
  <c r="C259" i="64"/>
  <c r="D258" i="64"/>
  <c r="C258" i="64"/>
  <c r="D257" i="64"/>
  <c r="C257" i="64"/>
  <c r="D256" i="64"/>
  <c r="C256" i="64"/>
  <c r="D255" i="64"/>
  <c r="C255" i="64"/>
  <c r="D254" i="64"/>
  <c r="C254" i="64"/>
  <c r="D253" i="64"/>
  <c r="C253" i="64"/>
  <c r="D252" i="64"/>
  <c r="C252" i="64"/>
  <c r="D251" i="64"/>
  <c r="C251" i="64"/>
  <c r="D250" i="64"/>
  <c r="C250" i="64"/>
  <c r="D249" i="64"/>
  <c r="C249" i="64"/>
  <c r="D248" i="64"/>
  <c r="C248" i="64"/>
  <c r="D247" i="64"/>
  <c r="C247" i="64"/>
  <c r="D246" i="64"/>
  <c r="C246" i="64"/>
  <c r="D245" i="64"/>
  <c r="C245" i="64"/>
  <c r="D244" i="64"/>
  <c r="C244" i="64"/>
  <c r="D243" i="64"/>
  <c r="C243" i="64"/>
  <c r="D242" i="64"/>
  <c r="C242" i="64"/>
  <c r="D241" i="64"/>
  <c r="C241" i="64"/>
  <c r="D240" i="64"/>
  <c r="C240" i="64"/>
  <c r="D239" i="64"/>
  <c r="C239" i="64"/>
  <c r="D238" i="64"/>
  <c r="C238" i="64"/>
  <c r="D237" i="64"/>
  <c r="C237" i="64"/>
  <c r="D236" i="64"/>
  <c r="C236" i="64"/>
  <c r="D235" i="64"/>
  <c r="C235" i="64"/>
  <c r="D234" i="64"/>
  <c r="C234" i="64"/>
  <c r="D233" i="64"/>
  <c r="C233" i="64"/>
  <c r="D232" i="64"/>
  <c r="C232" i="64"/>
  <c r="D231" i="64"/>
  <c r="C231" i="64"/>
  <c r="D230" i="64"/>
  <c r="C230" i="64"/>
  <c r="D229" i="64"/>
  <c r="C229" i="64"/>
  <c r="D228" i="64"/>
  <c r="C228" i="64"/>
  <c r="D227" i="64"/>
  <c r="C227" i="64"/>
  <c r="D226" i="64"/>
  <c r="C226" i="64"/>
  <c r="D225" i="64"/>
  <c r="C225" i="64"/>
  <c r="D224" i="64"/>
  <c r="C224" i="64"/>
  <c r="D223" i="64"/>
  <c r="C223" i="64"/>
  <c r="D222" i="64"/>
  <c r="C222" i="64"/>
  <c r="D221" i="64"/>
  <c r="C221" i="64"/>
  <c r="D220" i="64"/>
  <c r="C220" i="64"/>
  <c r="D219" i="64"/>
  <c r="C219" i="64"/>
  <c r="D218" i="64"/>
  <c r="C218" i="64"/>
  <c r="D217" i="64"/>
  <c r="C217" i="64"/>
  <c r="D216" i="64"/>
  <c r="C216" i="64"/>
  <c r="D215" i="64"/>
  <c r="C215" i="64"/>
  <c r="D214" i="64"/>
  <c r="C214" i="64"/>
  <c r="D213" i="64"/>
  <c r="C213" i="64"/>
  <c r="D212" i="64"/>
  <c r="C212" i="64"/>
  <c r="D211" i="64"/>
  <c r="C211" i="64"/>
  <c r="D210" i="64"/>
  <c r="C210" i="64"/>
  <c r="D209" i="64"/>
  <c r="C209" i="64"/>
  <c r="D208" i="64"/>
  <c r="C208" i="64"/>
  <c r="D207" i="64"/>
  <c r="C207" i="64"/>
  <c r="D206" i="64"/>
  <c r="C206" i="64"/>
  <c r="D205" i="64"/>
  <c r="C205" i="64"/>
  <c r="D204" i="64"/>
  <c r="C204" i="64"/>
  <c r="D203" i="64"/>
  <c r="C203" i="64"/>
  <c r="D202" i="64"/>
  <c r="C202" i="64"/>
  <c r="D201" i="64"/>
  <c r="C201" i="64"/>
  <c r="D200" i="64"/>
  <c r="C200" i="64"/>
  <c r="D199" i="64"/>
  <c r="C199" i="64"/>
  <c r="D198" i="64"/>
  <c r="C198" i="64"/>
  <c r="D197" i="64"/>
  <c r="C197" i="64"/>
  <c r="D196" i="64"/>
  <c r="C196" i="64"/>
  <c r="D195" i="64"/>
  <c r="C195" i="64"/>
  <c r="D194" i="64"/>
  <c r="C194" i="64"/>
  <c r="D193" i="64"/>
  <c r="C193" i="64"/>
  <c r="D192" i="64"/>
  <c r="C192" i="64"/>
  <c r="D191" i="64"/>
  <c r="C191" i="64"/>
  <c r="D190" i="64"/>
  <c r="C190" i="64"/>
  <c r="D189" i="64"/>
  <c r="C189" i="64"/>
  <c r="D188" i="64"/>
  <c r="C188" i="64"/>
  <c r="D187" i="64"/>
  <c r="C187" i="64"/>
  <c r="D186" i="64"/>
  <c r="C186" i="64"/>
  <c r="D185" i="64"/>
  <c r="C185" i="64"/>
  <c r="D184" i="64"/>
  <c r="C184" i="64"/>
  <c r="D183" i="64"/>
  <c r="C183" i="64"/>
  <c r="D182" i="64"/>
  <c r="C182" i="64"/>
  <c r="D181" i="64"/>
  <c r="C181" i="64"/>
  <c r="D180" i="64"/>
  <c r="C180" i="64"/>
  <c r="D179" i="64"/>
  <c r="C179" i="64"/>
  <c r="D178" i="64"/>
  <c r="C178" i="64"/>
  <c r="D177" i="64"/>
  <c r="C177" i="64"/>
  <c r="D176" i="64"/>
  <c r="C176" i="64"/>
  <c r="D175" i="64"/>
  <c r="C175" i="64"/>
  <c r="D174" i="64"/>
  <c r="C174" i="64"/>
  <c r="D173" i="64"/>
  <c r="C173" i="64"/>
  <c r="D172" i="64"/>
  <c r="C172" i="64"/>
  <c r="D171" i="64"/>
  <c r="C171" i="64"/>
  <c r="D170" i="64"/>
  <c r="C170" i="64"/>
  <c r="D169" i="64"/>
  <c r="C169" i="64"/>
  <c r="D168" i="64"/>
  <c r="C168" i="64"/>
  <c r="D167" i="64"/>
  <c r="C167" i="64"/>
  <c r="D166" i="64"/>
  <c r="C166" i="64"/>
  <c r="D165" i="64"/>
  <c r="C165" i="64"/>
  <c r="D164" i="64"/>
  <c r="C164" i="64"/>
  <c r="D163" i="64"/>
  <c r="C163" i="64"/>
  <c r="D162" i="64"/>
  <c r="C162" i="64"/>
  <c r="D161" i="64"/>
  <c r="C161" i="64"/>
  <c r="D160" i="64"/>
  <c r="C160" i="64"/>
  <c r="D159" i="64"/>
  <c r="C159" i="64"/>
  <c r="D158" i="64"/>
  <c r="C158" i="64"/>
  <c r="D157" i="64"/>
  <c r="C157" i="64"/>
  <c r="D156" i="64"/>
  <c r="C156" i="64"/>
  <c r="D155" i="64"/>
  <c r="C155" i="64"/>
  <c r="D154" i="64"/>
  <c r="C154" i="64"/>
  <c r="D153" i="64"/>
  <c r="C153" i="64"/>
  <c r="D152" i="64"/>
  <c r="C152" i="64"/>
  <c r="D151" i="64"/>
  <c r="C151" i="64"/>
  <c r="D150" i="64"/>
  <c r="C150" i="64"/>
  <c r="D149" i="64"/>
  <c r="C149" i="64"/>
  <c r="D148" i="64"/>
  <c r="C148" i="64"/>
  <c r="D147" i="64"/>
  <c r="C147" i="64"/>
  <c r="D146" i="64"/>
  <c r="C146" i="64"/>
  <c r="D145" i="64"/>
  <c r="C145" i="64"/>
  <c r="D144" i="64"/>
  <c r="C144" i="64"/>
  <c r="D143" i="64"/>
  <c r="C143" i="64"/>
  <c r="D142" i="64"/>
  <c r="C142" i="64"/>
  <c r="D141" i="64"/>
  <c r="C141" i="64"/>
  <c r="D140" i="64"/>
  <c r="C140" i="64"/>
  <c r="D139" i="64"/>
  <c r="C139" i="64"/>
  <c r="D138" i="64"/>
  <c r="C138" i="64"/>
  <c r="D137" i="64"/>
  <c r="C137" i="64"/>
  <c r="D136" i="64"/>
  <c r="C136" i="64"/>
  <c r="D135" i="64"/>
  <c r="C135" i="64"/>
  <c r="D134" i="64"/>
  <c r="C134" i="64"/>
  <c r="D133" i="64"/>
  <c r="C133" i="64"/>
  <c r="D132" i="64"/>
  <c r="C132" i="64"/>
  <c r="D131" i="64"/>
  <c r="C131" i="64"/>
  <c r="D130" i="64"/>
  <c r="C130" i="64"/>
  <c r="D129" i="64"/>
  <c r="C129" i="64"/>
  <c r="D128" i="64"/>
  <c r="C128" i="64"/>
  <c r="D127" i="64"/>
  <c r="C127" i="64"/>
  <c r="D126" i="64"/>
  <c r="C126" i="64"/>
  <c r="D125" i="64"/>
  <c r="C125" i="64"/>
  <c r="D124" i="64"/>
  <c r="C124" i="64"/>
  <c r="D123" i="64"/>
  <c r="C123" i="64"/>
  <c r="D122" i="64"/>
  <c r="C122" i="64"/>
  <c r="D121" i="64"/>
  <c r="C121" i="64"/>
  <c r="D120" i="64"/>
  <c r="C120" i="64"/>
  <c r="D119" i="64"/>
  <c r="C119" i="64"/>
  <c r="D118" i="64"/>
  <c r="C118" i="64"/>
  <c r="D117" i="64"/>
  <c r="C117" i="64"/>
  <c r="D116" i="64"/>
  <c r="C116" i="64"/>
  <c r="D115" i="64"/>
  <c r="C115" i="64"/>
  <c r="D114" i="64"/>
  <c r="C114" i="64"/>
  <c r="D113" i="64"/>
  <c r="C113" i="64"/>
  <c r="D112" i="64"/>
  <c r="C112" i="64"/>
  <c r="D111" i="64"/>
  <c r="C111" i="64"/>
  <c r="D110" i="64"/>
  <c r="C110" i="64"/>
  <c r="D109" i="64"/>
  <c r="C109" i="64"/>
  <c r="D108" i="64"/>
  <c r="C108" i="64"/>
  <c r="D107" i="64"/>
  <c r="C107" i="64"/>
  <c r="D106" i="64"/>
  <c r="C106" i="64"/>
  <c r="D105" i="64"/>
  <c r="C105" i="64"/>
  <c r="D104" i="64"/>
  <c r="C104" i="64"/>
  <c r="D103" i="64"/>
  <c r="C103" i="64"/>
  <c r="D102" i="64"/>
  <c r="C102" i="64"/>
  <c r="D101" i="64"/>
  <c r="C101" i="64"/>
  <c r="D100" i="64"/>
  <c r="C100" i="64"/>
  <c r="D99" i="64"/>
  <c r="C99" i="64"/>
  <c r="D98" i="64"/>
  <c r="C98" i="64"/>
  <c r="D97" i="64"/>
  <c r="C97" i="64"/>
  <c r="D96" i="64"/>
  <c r="C96" i="64"/>
  <c r="D95" i="64"/>
  <c r="C95" i="64"/>
  <c r="D94" i="64"/>
  <c r="C94" i="64"/>
  <c r="D93" i="64"/>
  <c r="C93" i="64"/>
  <c r="D92" i="64"/>
  <c r="C92" i="64"/>
  <c r="D91" i="64"/>
  <c r="C91" i="64"/>
  <c r="D90" i="64"/>
  <c r="C90" i="64"/>
  <c r="D89" i="64"/>
  <c r="C89" i="64"/>
  <c r="D88" i="64"/>
  <c r="C88" i="64"/>
  <c r="D87" i="64"/>
  <c r="C87" i="64"/>
  <c r="D86" i="64"/>
  <c r="C86" i="64"/>
  <c r="D85" i="64"/>
  <c r="C85" i="64"/>
  <c r="D84" i="64"/>
  <c r="C84" i="64"/>
  <c r="D83" i="64"/>
  <c r="C83" i="64"/>
  <c r="D82" i="64"/>
  <c r="C82" i="64"/>
  <c r="D81" i="64"/>
  <c r="C81" i="64"/>
  <c r="D80" i="64"/>
  <c r="C80" i="64"/>
  <c r="D79" i="64"/>
  <c r="C79" i="64"/>
  <c r="D78" i="64"/>
  <c r="C78" i="64"/>
  <c r="D77" i="64"/>
  <c r="C77" i="64"/>
  <c r="D76" i="64"/>
  <c r="C76" i="64"/>
  <c r="D75" i="64"/>
  <c r="C75" i="64"/>
  <c r="D74" i="64"/>
  <c r="C74" i="64"/>
  <c r="D73" i="64"/>
  <c r="C73" i="64"/>
  <c r="D72" i="64"/>
  <c r="C72" i="64"/>
  <c r="D71" i="64"/>
  <c r="C71" i="64"/>
  <c r="D70" i="64"/>
  <c r="C70" i="64"/>
  <c r="D69" i="64"/>
  <c r="C69" i="64"/>
  <c r="D68" i="64"/>
  <c r="C68" i="64"/>
  <c r="D67" i="64"/>
  <c r="C67" i="64"/>
  <c r="D66" i="64"/>
  <c r="C66" i="64"/>
  <c r="D65" i="64"/>
  <c r="C65" i="64"/>
  <c r="D64" i="64"/>
  <c r="C64" i="64"/>
  <c r="D63" i="64"/>
  <c r="C63" i="64"/>
  <c r="D62" i="64"/>
  <c r="C62" i="64"/>
  <c r="D61" i="64"/>
  <c r="C61" i="64"/>
  <c r="D60" i="64"/>
  <c r="C60" i="64"/>
  <c r="D59" i="64"/>
  <c r="C59" i="64"/>
  <c r="D58" i="64"/>
  <c r="C58" i="64"/>
  <c r="D57" i="64"/>
  <c r="C57" i="64"/>
  <c r="D56" i="64"/>
  <c r="C56" i="64"/>
  <c r="D55" i="64"/>
  <c r="C55" i="64"/>
  <c r="D54" i="64"/>
  <c r="C54" i="64"/>
  <c r="D53" i="64"/>
  <c r="C53" i="64"/>
  <c r="D52" i="64"/>
  <c r="C52" i="64"/>
  <c r="D51" i="64"/>
  <c r="C51" i="64"/>
  <c r="D50" i="64"/>
  <c r="C50" i="64"/>
  <c r="D49" i="64"/>
  <c r="C49" i="64"/>
  <c r="D48" i="64"/>
  <c r="C48" i="64"/>
  <c r="D47" i="64"/>
  <c r="C47" i="64"/>
  <c r="D46" i="64"/>
  <c r="C46" i="64"/>
  <c r="D45" i="64"/>
  <c r="C45" i="64"/>
  <c r="D44" i="64"/>
  <c r="C44" i="64"/>
  <c r="D43" i="64"/>
  <c r="C43" i="64"/>
  <c r="D42" i="64"/>
  <c r="C42" i="64"/>
  <c r="D41" i="64"/>
  <c r="C41" i="64"/>
  <c r="D40" i="64"/>
  <c r="C40" i="64"/>
  <c r="D39" i="64"/>
  <c r="C39" i="64"/>
  <c r="D38" i="64"/>
  <c r="C38" i="64"/>
  <c r="D37" i="64"/>
  <c r="C37" i="64"/>
  <c r="D36" i="64"/>
  <c r="C36" i="64"/>
  <c r="D35" i="64"/>
  <c r="C35" i="64"/>
  <c r="D34" i="64"/>
  <c r="C34" i="64"/>
  <c r="D33" i="64"/>
  <c r="C33" i="64"/>
  <c r="D32" i="64"/>
  <c r="C32" i="64"/>
  <c r="D31" i="64"/>
  <c r="C31" i="64"/>
  <c r="D30" i="64"/>
  <c r="C30" i="64"/>
  <c r="D29" i="64"/>
  <c r="C29" i="64"/>
  <c r="D28" i="64"/>
  <c r="C28" i="64"/>
  <c r="D27" i="64"/>
  <c r="C27" i="64"/>
  <c r="D26" i="64"/>
  <c r="C26" i="64"/>
  <c r="D25" i="64"/>
  <c r="C25" i="64"/>
  <c r="D24" i="64"/>
  <c r="C24" i="64"/>
  <c r="D23" i="64"/>
  <c r="C23" i="64"/>
  <c r="D22" i="64"/>
  <c r="C22" i="64"/>
  <c r="D21" i="64"/>
  <c r="C21" i="64"/>
  <c r="D20" i="64"/>
  <c r="C20" i="64"/>
  <c r="D19" i="64"/>
  <c r="C19" i="64"/>
  <c r="D18" i="64"/>
  <c r="C18" i="64"/>
  <c r="D17" i="64"/>
  <c r="C17" i="64"/>
  <c r="D16" i="64"/>
  <c r="C16" i="64"/>
  <c r="D15" i="64"/>
  <c r="C15" i="64"/>
  <c r="D14" i="64"/>
  <c r="C14" i="64"/>
  <c r="D13" i="64"/>
  <c r="C13" i="64"/>
  <c r="D12" i="64"/>
  <c r="C12" i="64"/>
  <c r="D11" i="64"/>
  <c r="C11" i="64"/>
  <c r="D10" i="64"/>
  <c r="C10" i="64"/>
  <c r="D9" i="64"/>
  <c r="C9" i="64"/>
  <c r="D8" i="64"/>
  <c r="C8" i="64"/>
  <c r="D7" i="64"/>
  <c r="C7" i="64"/>
  <c r="D6" i="64"/>
  <c r="C6" i="64"/>
  <c r="D5" i="64"/>
  <c r="C5" i="64"/>
  <c r="D4" i="64"/>
  <c r="C4" i="64"/>
  <c r="D3" i="64"/>
  <c r="C3" i="64"/>
  <c r="D2" i="64"/>
  <c r="C2" i="64"/>
  <c r="K289" i="63"/>
  <c r="J289" i="63"/>
  <c r="I289" i="63"/>
  <c r="H289" i="63"/>
  <c r="G289" i="63"/>
  <c r="E289" i="63"/>
  <c r="D289" i="63"/>
  <c r="C289" i="63"/>
  <c r="K288" i="63"/>
  <c r="J288" i="63"/>
  <c r="I288" i="63"/>
  <c r="H288" i="63"/>
  <c r="G288" i="63"/>
  <c r="E288" i="63"/>
  <c r="D288" i="63"/>
  <c r="C288" i="63"/>
  <c r="K287" i="63"/>
  <c r="J287" i="63"/>
  <c r="I287" i="63"/>
  <c r="H287" i="63"/>
  <c r="G287" i="63"/>
  <c r="E287" i="63"/>
  <c r="D287" i="63"/>
  <c r="C287" i="63"/>
  <c r="K286" i="63"/>
  <c r="J286" i="63"/>
  <c r="I286" i="63"/>
  <c r="H286" i="63"/>
  <c r="G286" i="63"/>
  <c r="E286" i="63"/>
  <c r="D286" i="63"/>
  <c r="C286" i="63"/>
  <c r="K285" i="63"/>
  <c r="J285" i="63"/>
  <c r="I285" i="63"/>
  <c r="H285" i="63"/>
  <c r="G285" i="63"/>
  <c r="E285" i="63"/>
  <c r="D285" i="63"/>
  <c r="C285" i="63"/>
  <c r="K284" i="63"/>
  <c r="J284" i="63"/>
  <c r="I284" i="63"/>
  <c r="H284" i="63"/>
  <c r="G284" i="63"/>
  <c r="E284" i="63"/>
  <c r="D284" i="63"/>
  <c r="C284" i="63"/>
  <c r="K283" i="63"/>
  <c r="J283" i="63"/>
  <c r="I283" i="63"/>
  <c r="H283" i="63"/>
  <c r="G283" i="63"/>
  <c r="E283" i="63"/>
  <c r="D283" i="63"/>
  <c r="C283" i="63"/>
  <c r="K282" i="63"/>
  <c r="J282" i="63"/>
  <c r="I282" i="63"/>
  <c r="H282" i="63"/>
  <c r="G282" i="63"/>
  <c r="E282" i="63"/>
  <c r="D282" i="63"/>
  <c r="C282" i="63"/>
  <c r="K281" i="63"/>
  <c r="J281" i="63"/>
  <c r="I281" i="63"/>
  <c r="H281" i="63"/>
  <c r="G281" i="63"/>
  <c r="E281" i="63"/>
  <c r="D281" i="63"/>
  <c r="C281" i="63"/>
  <c r="K280" i="63"/>
  <c r="J280" i="63"/>
  <c r="I280" i="63"/>
  <c r="H280" i="63"/>
  <c r="G280" i="63"/>
  <c r="E280" i="63"/>
  <c r="D280" i="63"/>
  <c r="C280" i="63"/>
  <c r="K279" i="63"/>
  <c r="J279" i="63"/>
  <c r="I279" i="63"/>
  <c r="H279" i="63"/>
  <c r="G279" i="63"/>
  <c r="E279" i="63"/>
  <c r="D279" i="63"/>
  <c r="C279" i="63"/>
  <c r="K278" i="63"/>
  <c r="J278" i="63"/>
  <c r="I278" i="63"/>
  <c r="H278" i="63"/>
  <c r="G278" i="63"/>
  <c r="E278" i="63"/>
  <c r="D278" i="63"/>
  <c r="C278" i="63"/>
  <c r="K277" i="63"/>
  <c r="J277" i="63"/>
  <c r="I277" i="63"/>
  <c r="H277" i="63"/>
  <c r="G277" i="63"/>
  <c r="E277" i="63"/>
  <c r="D277" i="63"/>
  <c r="C277" i="63"/>
  <c r="K276" i="63"/>
  <c r="J276" i="63"/>
  <c r="I276" i="63"/>
  <c r="H276" i="63"/>
  <c r="G276" i="63"/>
  <c r="E276" i="63"/>
  <c r="D276" i="63"/>
  <c r="C276" i="63"/>
  <c r="K275" i="63"/>
  <c r="J275" i="63"/>
  <c r="I275" i="63"/>
  <c r="H275" i="63"/>
  <c r="G275" i="63"/>
  <c r="E275" i="63"/>
  <c r="D275" i="63"/>
  <c r="C275" i="63"/>
  <c r="K274" i="63"/>
  <c r="J274" i="63"/>
  <c r="I274" i="63"/>
  <c r="H274" i="63"/>
  <c r="G274" i="63"/>
  <c r="E274" i="63"/>
  <c r="D274" i="63"/>
  <c r="C274" i="63"/>
  <c r="K273" i="63"/>
  <c r="J273" i="63"/>
  <c r="I273" i="63"/>
  <c r="H273" i="63"/>
  <c r="G273" i="63"/>
  <c r="E273" i="63"/>
  <c r="D273" i="63"/>
  <c r="C273" i="63"/>
  <c r="K272" i="63"/>
  <c r="J272" i="63"/>
  <c r="I272" i="63"/>
  <c r="H272" i="63"/>
  <c r="G272" i="63"/>
  <c r="E272" i="63"/>
  <c r="D272" i="63"/>
  <c r="C272" i="63"/>
  <c r="K271" i="63"/>
  <c r="J271" i="63"/>
  <c r="I271" i="63"/>
  <c r="H271" i="63"/>
  <c r="G271" i="63"/>
  <c r="E271" i="63"/>
  <c r="D271" i="63"/>
  <c r="C271" i="63"/>
  <c r="K270" i="63"/>
  <c r="J270" i="63"/>
  <c r="I270" i="63"/>
  <c r="H270" i="63"/>
  <c r="G270" i="63"/>
  <c r="E270" i="63"/>
  <c r="D270" i="63"/>
  <c r="C270" i="63"/>
  <c r="K269" i="63"/>
  <c r="J269" i="63"/>
  <c r="I269" i="63"/>
  <c r="H269" i="63"/>
  <c r="G269" i="63"/>
  <c r="E269" i="63"/>
  <c r="D269" i="63"/>
  <c r="C269" i="63"/>
  <c r="K268" i="63"/>
  <c r="J268" i="63"/>
  <c r="I268" i="63"/>
  <c r="H268" i="63"/>
  <c r="G268" i="63"/>
  <c r="E268" i="63"/>
  <c r="D268" i="63"/>
  <c r="C268" i="63"/>
  <c r="K267" i="63"/>
  <c r="J267" i="63"/>
  <c r="I267" i="63"/>
  <c r="H267" i="63"/>
  <c r="G267" i="63"/>
  <c r="E267" i="63"/>
  <c r="D267" i="63"/>
  <c r="C267" i="63"/>
  <c r="K266" i="63"/>
  <c r="J266" i="63"/>
  <c r="I266" i="63"/>
  <c r="H266" i="63"/>
  <c r="G266" i="63"/>
  <c r="E266" i="63"/>
  <c r="D266" i="63"/>
  <c r="C266" i="63"/>
  <c r="K265" i="63"/>
  <c r="J265" i="63"/>
  <c r="I265" i="63"/>
  <c r="H265" i="63"/>
  <c r="G265" i="63"/>
  <c r="E265" i="63"/>
  <c r="D265" i="63"/>
  <c r="C265" i="63"/>
  <c r="K264" i="63"/>
  <c r="J264" i="63"/>
  <c r="I264" i="63"/>
  <c r="H264" i="63"/>
  <c r="G264" i="63"/>
  <c r="E264" i="63"/>
  <c r="D264" i="63"/>
  <c r="C264" i="63"/>
  <c r="K263" i="63"/>
  <c r="J263" i="63"/>
  <c r="I263" i="63"/>
  <c r="H263" i="63"/>
  <c r="G263" i="63"/>
  <c r="E263" i="63"/>
  <c r="D263" i="63"/>
  <c r="C263" i="63"/>
  <c r="K262" i="63"/>
  <c r="J262" i="63"/>
  <c r="I262" i="63"/>
  <c r="H262" i="63"/>
  <c r="G262" i="63"/>
  <c r="E262" i="63"/>
  <c r="D262" i="63"/>
  <c r="C262" i="63"/>
  <c r="K261" i="63"/>
  <c r="J261" i="63"/>
  <c r="I261" i="63"/>
  <c r="H261" i="63"/>
  <c r="G261" i="63"/>
  <c r="E261" i="63"/>
  <c r="D261" i="63"/>
  <c r="C261" i="63"/>
  <c r="K260" i="63"/>
  <c r="J260" i="63"/>
  <c r="I260" i="63"/>
  <c r="H260" i="63"/>
  <c r="G260" i="63"/>
  <c r="E260" i="63"/>
  <c r="D260" i="63"/>
  <c r="C260" i="63"/>
  <c r="K259" i="63"/>
  <c r="J259" i="63"/>
  <c r="I259" i="63"/>
  <c r="H259" i="63"/>
  <c r="G259" i="63"/>
  <c r="E259" i="63"/>
  <c r="D259" i="63"/>
  <c r="C259" i="63"/>
  <c r="K258" i="63"/>
  <c r="J258" i="63"/>
  <c r="I258" i="63"/>
  <c r="H258" i="63"/>
  <c r="G258" i="63"/>
  <c r="E258" i="63"/>
  <c r="D258" i="63"/>
  <c r="C258" i="63"/>
  <c r="K257" i="63"/>
  <c r="J257" i="63"/>
  <c r="I257" i="63"/>
  <c r="H257" i="63"/>
  <c r="G257" i="63"/>
  <c r="E257" i="63"/>
  <c r="D257" i="63"/>
  <c r="C257" i="63"/>
  <c r="K256" i="63"/>
  <c r="J256" i="63"/>
  <c r="I256" i="63"/>
  <c r="H256" i="63"/>
  <c r="G256" i="63"/>
  <c r="E256" i="63"/>
  <c r="D256" i="63"/>
  <c r="C256" i="63"/>
  <c r="K255" i="63"/>
  <c r="J255" i="63"/>
  <c r="I255" i="63"/>
  <c r="H255" i="63"/>
  <c r="G255" i="63"/>
  <c r="E255" i="63"/>
  <c r="D255" i="63"/>
  <c r="C255" i="63"/>
  <c r="K254" i="63"/>
  <c r="J254" i="63"/>
  <c r="I254" i="63"/>
  <c r="H254" i="63"/>
  <c r="G254" i="63"/>
  <c r="E254" i="63"/>
  <c r="D254" i="63"/>
  <c r="C254" i="63"/>
  <c r="K253" i="63"/>
  <c r="J253" i="63"/>
  <c r="I253" i="63"/>
  <c r="H253" i="63"/>
  <c r="G253" i="63"/>
  <c r="E253" i="63"/>
  <c r="D253" i="63"/>
  <c r="C253" i="63"/>
  <c r="K252" i="63"/>
  <c r="J252" i="63"/>
  <c r="I252" i="63"/>
  <c r="H252" i="63"/>
  <c r="G252" i="63"/>
  <c r="E252" i="63"/>
  <c r="D252" i="63"/>
  <c r="C252" i="63"/>
  <c r="K251" i="63"/>
  <c r="J251" i="63"/>
  <c r="I251" i="63"/>
  <c r="H251" i="63"/>
  <c r="G251" i="63"/>
  <c r="E251" i="63"/>
  <c r="D251" i="63"/>
  <c r="C251" i="63"/>
  <c r="K250" i="63"/>
  <c r="J250" i="63"/>
  <c r="I250" i="63"/>
  <c r="H250" i="63"/>
  <c r="G250" i="63"/>
  <c r="E250" i="63"/>
  <c r="D250" i="63"/>
  <c r="C250" i="63"/>
  <c r="K249" i="63"/>
  <c r="J249" i="63"/>
  <c r="I249" i="63"/>
  <c r="H249" i="63"/>
  <c r="G249" i="63"/>
  <c r="E249" i="63"/>
  <c r="D249" i="63"/>
  <c r="C249" i="63"/>
  <c r="K248" i="63"/>
  <c r="J248" i="63"/>
  <c r="I248" i="63"/>
  <c r="H248" i="63"/>
  <c r="G248" i="63"/>
  <c r="E248" i="63"/>
  <c r="D248" i="63"/>
  <c r="C248" i="63"/>
  <c r="K247" i="63"/>
  <c r="J247" i="63"/>
  <c r="I247" i="63"/>
  <c r="H247" i="63"/>
  <c r="G247" i="63"/>
  <c r="E247" i="63"/>
  <c r="D247" i="63"/>
  <c r="C247" i="63"/>
  <c r="K246" i="63"/>
  <c r="J246" i="63"/>
  <c r="I246" i="63"/>
  <c r="H246" i="63"/>
  <c r="G246" i="63"/>
  <c r="E246" i="63"/>
  <c r="D246" i="63"/>
  <c r="C246" i="63"/>
  <c r="K245" i="63"/>
  <c r="J245" i="63"/>
  <c r="I245" i="63"/>
  <c r="H245" i="63"/>
  <c r="G245" i="63"/>
  <c r="E245" i="63"/>
  <c r="D245" i="63"/>
  <c r="C245" i="63"/>
  <c r="K244" i="63"/>
  <c r="J244" i="63"/>
  <c r="I244" i="63"/>
  <c r="H244" i="63"/>
  <c r="G244" i="63"/>
  <c r="E244" i="63"/>
  <c r="D244" i="63"/>
  <c r="C244" i="63"/>
  <c r="K243" i="63"/>
  <c r="J243" i="63"/>
  <c r="I243" i="63"/>
  <c r="H243" i="63"/>
  <c r="G243" i="63"/>
  <c r="E243" i="63"/>
  <c r="D243" i="63"/>
  <c r="C243" i="63"/>
  <c r="K242" i="63"/>
  <c r="J242" i="63"/>
  <c r="I242" i="63"/>
  <c r="H242" i="63"/>
  <c r="G242" i="63"/>
  <c r="E242" i="63"/>
  <c r="D242" i="63"/>
  <c r="C242" i="63"/>
  <c r="K241" i="63"/>
  <c r="J241" i="63"/>
  <c r="I241" i="63"/>
  <c r="H241" i="63"/>
  <c r="G241" i="63"/>
  <c r="E241" i="63"/>
  <c r="D241" i="63"/>
  <c r="C241" i="63"/>
  <c r="K240" i="63"/>
  <c r="J240" i="63"/>
  <c r="I240" i="63"/>
  <c r="H240" i="63"/>
  <c r="G240" i="63"/>
  <c r="E240" i="63"/>
  <c r="D240" i="63"/>
  <c r="C240" i="63"/>
  <c r="K239" i="63"/>
  <c r="J239" i="63"/>
  <c r="I239" i="63"/>
  <c r="H239" i="63"/>
  <c r="G239" i="63"/>
  <c r="E239" i="63"/>
  <c r="D239" i="63"/>
  <c r="C239" i="63"/>
  <c r="K238" i="63"/>
  <c r="J238" i="63"/>
  <c r="I238" i="63"/>
  <c r="H238" i="63"/>
  <c r="G238" i="63"/>
  <c r="E238" i="63"/>
  <c r="D238" i="63"/>
  <c r="C238" i="63"/>
  <c r="K237" i="63"/>
  <c r="J237" i="63"/>
  <c r="I237" i="63"/>
  <c r="H237" i="63"/>
  <c r="G237" i="63"/>
  <c r="E237" i="63"/>
  <c r="D237" i="63"/>
  <c r="C237" i="63"/>
  <c r="K236" i="63"/>
  <c r="J236" i="63"/>
  <c r="I236" i="63"/>
  <c r="H236" i="63"/>
  <c r="G236" i="63"/>
  <c r="E236" i="63"/>
  <c r="D236" i="63"/>
  <c r="C236" i="63"/>
  <c r="K235" i="63"/>
  <c r="J235" i="63"/>
  <c r="I235" i="63"/>
  <c r="H235" i="63"/>
  <c r="G235" i="63"/>
  <c r="E235" i="63"/>
  <c r="D235" i="63"/>
  <c r="C235" i="63"/>
  <c r="K234" i="63"/>
  <c r="J234" i="63"/>
  <c r="I234" i="63"/>
  <c r="H234" i="63"/>
  <c r="G234" i="63"/>
  <c r="E234" i="63"/>
  <c r="D234" i="63"/>
  <c r="C234" i="63"/>
  <c r="K233" i="63"/>
  <c r="J233" i="63"/>
  <c r="I233" i="63"/>
  <c r="H233" i="63"/>
  <c r="G233" i="63"/>
  <c r="E233" i="63"/>
  <c r="D233" i="63"/>
  <c r="C233" i="63"/>
  <c r="K232" i="63"/>
  <c r="J232" i="63"/>
  <c r="I232" i="63"/>
  <c r="H232" i="63"/>
  <c r="G232" i="63"/>
  <c r="E232" i="63"/>
  <c r="D232" i="63"/>
  <c r="C232" i="63"/>
  <c r="K231" i="63"/>
  <c r="J231" i="63"/>
  <c r="I231" i="63"/>
  <c r="H231" i="63"/>
  <c r="G231" i="63"/>
  <c r="E231" i="63"/>
  <c r="D231" i="63"/>
  <c r="C231" i="63"/>
  <c r="K230" i="63"/>
  <c r="J230" i="63"/>
  <c r="I230" i="63"/>
  <c r="H230" i="63"/>
  <c r="G230" i="63"/>
  <c r="E230" i="63"/>
  <c r="D230" i="63"/>
  <c r="C230" i="63"/>
  <c r="K229" i="63"/>
  <c r="J229" i="63"/>
  <c r="I229" i="63"/>
  <c r="H229" i="63"/>
  <c r="G229" i="63"/>
  <c r="E229" i="63"/>
  <c r="D229" i="63"/>
  <c r="C229" i="63"/>
  <c r="K228" i="63"/>
  <c r="J228" i="63"/>
  <c r="I228" i="63"/>
  <c r="H228" i="63"/>
  <c r="G228" i="63"/>
  <c r="E228" i="63"/>
  <c r="D228" i="63"/>
  <c r="C228" i="63"/>
  <c r="K227" i="63"/>
  <c r="J227" i="63"/>
  <c r="I227" i="63"/>
  <c r="H227" i="63"/>
  <c r="G227" i="63"/>
  <c r="E227" i="63"/>
  <c r="D227" i="63"/>
  <c r="C227" i="63"/>
  <c r="K226" i="63"/>
  <c r="J226" i="63"/>
  <c r="I226" i="63"/>
  <c r="H226" i="63"/>
  <c r="G226" i="63"/>
  <c r="E226" i="63"/>
  <c r="D226" i="63"/>
  <c r="C226" i="63"/>
  <c r="K225" i="63"/>
  <c r="J225" i="63"/>
  <c r="I225" i="63"/>
  <c r="H225" i="63"/>
  <c r="G225" i="63"/>
  <c r="E225" i="63"/>
  <c r="D225" i="63"/>
  <c r="C225" i="63"/>
  <c r="K224" i="63"/>
  <c r="J224" i="63"/>
  <c r="I224" i="63"/>
  <c r="H224" i="63"/>
  <c r="G224" i="63"/>
  <c r="E224" i="63"/>
  <c r="D224" i="63"/>
  <c r="C224" i="63"/>
  <c r="K223" i="63"/>
  <c r="J223" i="63"/>
  <c r="I223" i="63"/>
  <c r="H223" i="63"/>
  <c r="G223" i="63"/>
  <c r="E223" i="63"/>
  <c r="D223" i="63"/>
  <c r="C223" i="63"/>
  <c r="K222" i="63"/>
  <c r="J222" i="63"/>
  <c r="I222" i="63"/>
  <c r="H222" i="63"/>
  <c r="G222" i="63"/>
  <c r="E222" i="63"/>
  <c r="D222" i="63"/>
  <c r="C222" i="63"/>
  <c r="K221" i="63"/>
  <c r="J221" i="63"/>
  <c r="I221" i="63"/>
  <c r="H221" i="63"/>
  <c r="G221" i="63"/>
  <c r="E221" i="63"/>
  <c r="D221" i="63"/>
  <c r="C221" i="63"/>
  <c r="K220" i="63"/>
  <c r="J220" i="63"/>
  <c r="I220" i="63"/>
  <c r="H220" i="63"/>
  <c r="G220" i="63"/>
  <c r="E220" i="63"/>
  <c r="D220" i="63"/>
  <c r="C220" i="63"/>
  <c r="K219" i="63"/>
  <c r="J219" i="63"/>
  <c r="I219" i="63"/>
  <c r="H219" i="63"/>
  <c r="G219" i="63"/>
  <c r="E219" i="63"/>
  <c r="D219" i="63"/>
  <c r="C219" i="63"/>
  <c r="K218" i="63"/>
  <c r="J218" i="63"/>
  <c r="I218" i="63"/>
  <c r="H218" i="63"/>
  <c r="G218" i="63"/>
  <c r="E218" i="63"/>
  <c r="D218" i="63"/>
  <c r="C218" i="63"/>
  <c r="K217" i="63"/>
  <c r="J217" i="63"/>
  <c r="I217" i="63"/>
  <c r="H217" i="63"/>
  <c r="G217" i="63"/>
  <c r="E217" i="63"/>
  <c r="D217" i="63"/>
  <c r="C217" i="63"/>
  <c r="K216" i="63"/>
  <c r="J216" i="63"/>
  <c r="I216" i="63"/>
  <c r="H216" i="63"/>
  <c r="G216" i="63"/>
  <c r="E216" i="63"/>
  <c r="D216" i="63"/>
  <c r="C216" i="63"/>
  <c r="K215" i="63"/>
  <c r="J215" i="63"/>
  <c r="I215" i="63"/>
  <c r="H215" i="63"/>
  <c r="G215" i="63"/>
  <c r="E215" i="63"/>
  <c r="D215" i="63"/>
  <c r="C215" i="63"/>
  <c r="K214" i="63"/>
  <c r="J214" i="63"/>
  <c r="I214" i="63"/>
  <c r="H214" i="63"/>
  <c r="G214" i="63"/>
  <c r="E214" i="63"/>
  <c r="D214" i="63"/>
  <c r="C214" i="63"/>
  <c r="K213" i="63"/>
  <c r="J213" i="63"/>
  <c r="I213" i="63"/>
  <c r="H213" i="63"/>
  <c r="G213" i="63"/>
  <c r="E213" i="63"/>
  <c r="D213" i="63"/>
  <c r="C213" i="63"/>
  <c r="K212" i="63"/>
  <c r="J212" i="63"/>
  <c r="I212" i="63"/>
  <c r="H212" i="63"/>
  <c r="G212" i="63"/>
  <c r="E212" i="63"/>
  <c r="D212" i="63"/>
  <c r="C212" i="63"/>
  <c r="K211" i="63"/>
  <c r="J211" i="63"/>
  <c r="I211" i="63"/>
  <c r="H211" i="63"/>
  <c r="G211" i="63"/>
  <c r="E211" i="63"/>
  <c r="D211" i="63"/>
  <c r="C211" i="63"/>
  <c r="K210" i="63"/>
  <c r="J210" i="63"/>
  <c r="I210" i="63"/>
  <c r="H210" i="63"/>
  <c r="G210" i="63"/>
  <c r="E210" i="63"/>
  <c r="D210" i="63"/>
  <c r="C210" i="63"/>
  <c r="K209" i="63"/>
  <c r="J209" i="63"/>
  <c r="I209" i="63"/>
  <c r="H209" i="63"/>
  <c r="G209" i="63"/>
  <c r="E209" i="63"/>
  <c r="D209" i="63"/>
  <c r="C209" i="63"/>
  <c r="K208" i="63"/>
  <c r="J208" i="63"/>
  <c r="I208" i="63"/>
  <c r="H208" i="63"/>
  <c r="G208" i="63"/>
  <c r="E208" i="63"/>
  <c r="D208" i="63"/>
  <c r="C208" i="63"/>
  <c r="K207" i="63"/>
  <c r="J207" i="63"/>
  <c r="I207" i="63"/>
  <c r="H207" i="63"/>
  <c r="G207" i="63"/>
  <c r="E207" i="63"/>
  <c r="D207" i="63"/>
  <c r="C207" i="63"/>
  <c r="K206" i="63"/>
  <c r="J206" i="63"/>
  <c r="I206" i="63"/>
  <c r="H206" i="63"/>
  <c r="G206" i="63"/>
  <c r="E206" i="63"/>
  <c r="D206" i="63"/>
  <c r="C206" i="63"/>
  <c r="K205" i="63"/>
  <c r="J205" i="63"/>
  <c r="I205" i="63"/>
  <c r="H205" i="63"/>
  <c r="G205" i="63"/>
  <c r="E205" i="63"/>
  <c r="D205" i="63"/>
  <c r="C205" i="63"/>
  <c r="K204" i="63"/>
  <c r="J204" i="63"/>
  <c r="I204" i="63"/>
  <c r="H204" i="63"/>
  <c r="G204" i="63"/>
  <c r="E204" i="63"/>
  <c r="D204" i="63"/>
  <c r="C204" i="63"/>
  <c r="K203" i="63"/>
  <c r="J203" i="63"/>
  <c r="I203" i="63"/>
  <c r="H203" i="63"/>
  <c r="G203" i="63"/>
  <c r="E203" i="63"/>
  <c r="D203" i="63"/>
  <c r="C203" i="63"/>
  <c r="K202" i="63"/>
  <c r="J202" i="63"/>
  <c r="I202" i="63"/>
  <c r="H202" i="63"/>
  <c r="G202" i="63"/>
  <c r="E202" i="63"/>
  <c r="D202" i="63"/>
  <c r="C202" i="63"/>
  <c r="K201" i="63"/>
  <c r="J201" i="63"/>
  <c r="I201" i="63"/>
  <c r="H201" i="63"/>
  <c r="G201" i="63"/>
  <c r="E201" i="63"/>
  <c r="D201" i="63"/>
  <c r="C201" i="63"/>
  <c r="K200" i="63"/>
  <c r="J200" i="63"/>
  <c r="I200" i="63"/>
  <c r="H200" i="63"/>
  <c r="G200" i="63"/>
  <c r="E200" i="63"/>
  <c r="D200" i="63"/>
  <c r="C200" i="63"/>
  <c r="K199" i="63"/>
  <c r="J199" i="63"/>
  <c r="I199" i="63"/>
  <c r="H199" i="63"/>
  <c r="G199" i="63"/>
  <c r="E199" i="63"/>
  <c r="D199" i="63"/>
  <c r="C199" i="63"/>
  <c r="K198" i="63"/>
  <c r="J198" i="63"/>
  <c r="I198" i="63"/>
  <c r="H198" i="63"/>
  <c r="G198" i="63"/>
  <c r="E198" i="63"/>
  <c r="D198" i="63"/>
  <c r="C198" i="63"/>
  <c r="K197" i="63"/>
  <c r="J197" i="63"/>
  <c r="I197" i="63"/>
  <c r="H197" i="63"/>
  <c r="G197" i="63"/>
  <c r="E197" i="63"/>
  <c r="D197" i="63"/>
  <c r="C197" i="63"/>
  <c r="K196" i="63"/>
  <c r="J196" i="63"/>
  <c r="I196" i="63"/>
  <c r="H196" i="63"/>
  <c r="G196" i="63"/>
  <c r="E196" i="63"/>
  <c r="D196" i="63"/>
  <c r="C196" i="63"/>
  <c r="K195" i="63"/>
  <c r="J195" i="63"/>
  <c r="I195" i="63"/>
  <c r="H195" i="63"/>
  <c r="G195" i="63"/>
  <c r="E195" i="63"/>
  <c r="D195" i="63"/>
  <c r="C195" i="63"/>
  <c r="K194" i="63"/>
  <c r="J194" i="63"/>
  <c r="I194" i="63"/>
  <c r="H194" i="63"/>
  <c r="G194" i="63"/>
  <c r="E194" i="63"/>
  <c r="D194" i="63"/>
  <c r="C194" i="63"/>
  <c r="K193" i="63"/>
  <c r="J193" i="63"/>
  <c r="I193" i="63"/>
  <c r="H193" i="63"/>
  <c r="G193" i="63"/>
  <c r="E193" i="63"/>
  <c r="D193" i="63"/>
  <c r="C193" i="63"/>
  <c r="K192" i="63"/>
  <c r="J192" i="63"/>
  <c r="I192" i="63"/>
  <c r="H192" i="63"/>
  <c r="G192" i="63"/>
  <c r="E192" i="63"/>
  <c r="D192" i="63"/>
  <c r="C192" i="63"/>
  <c r="K191" i="63"/>
  <c r="J191" i="63"/>
  <c r="I191" i="63"/>
  <c r="H191" i="63"/>
  <c r="G191" i="63"/>
  <c r="E191" i="63"/>
  <c r="D191" i="63"/>
  <c r="C191" i="63"/>
  <c r="K190" i="63"/>
  <c r="J190" i="63"/>
  <c r="I190" i="63"/>
  <c r="H190" i="63"/>
  <c r="G190" i="63"/>
  <c r="E190" i="63"/>
  <c r="D190" i="63"/>
  <c r="C190" i="63"/>
  <c r="K189" i="63"/>
  <c r="J189" i="63"/>
  <c r="I189" i="63"/>
  <c r="H189" i="63"/>
  <c r="G189" i="63"/>
  <c r="E189" i="63"/>
  <c r="D189" i="63"/>
  <c r="C189" i="63"/>
  <c r="K188" i="63"/>
  <c r="J188" i="63"/>
  <c r="I188" i="63"/>
  <c r="H188" i="63"/>
  <c r="G188" i="63"/>
  <c r="E188" i="63"/>
  <c r="D188" i="63"/>
  <c r="C188" i="63"/>
  <c r="K187" i="63"/>
  <c r="J187" i="63"/>
  <c r="I187" i="63"/>
  <c r="H187" i="63"/>
  <c r="G187" i="63"/>
  <c r="E187" i="63"/>
  <c r="D187" i="63"/>
  <c r="C187" i="63"/>
  <c r="K186" i="63"/>
  <c r="J186" i="63"/>
  <c r="I186" i="63"/>
  <c r="H186" i="63"/>
  <c r="G186" i="63"/>
  <c r="E186" i="63"/>
  <c r="D186" i="63"/>
  <c r="C186" i="63"/>
  <c r="K185" i="63"/>
  <c r="J185" i="63"/>
  <c r="I185" i="63"/>
  <c r="H185" i="63"/>
  <c r="G185" i="63"/>
  <c r="E185" i="63"/>
  <c r="D185" i="63"/>
  <c r="C185" i="63"/>
  <c r="K184" i="63"/>
  <c r="J184" i="63"/>
  <c r="I184" i="63"/>
  <c r="H184" i="63"/>
  <c r="G184" i="63"/>
  <c r="E184" i="63"/>
  <c r="D184" i="63"/>
  <c r="C184" i="63"/>
  <c r="K183" i="63"/>
  <c r="J183" i="63"/>
  <c r="I183" i="63"/>
  <c r="H183" i="63"/>
  <c r="G183" i="63"/>
  <c r="E183" i="63"/>
  <c r="D183" i="63"/>
  <c r="C183" i="63"/>
  <c r="K182" i="63"/>
  <c r="J182" i="63"/>
  <c r="I182" i="63"/>
  <c r="H182" i="63"/>
  <c r="G182" i="63"/>
  <c r="E182" i="63"/>
  <c r="D182" i="63"/>
  <c r="C182" i="63"/>
  <c r="K181" i="63"/>
  <c r="J181" i="63"/>
  <c r="I181" i="63"/>
  <c r="H181" i="63"/>
  <c r="G181" i="63"/>
  <c r="E181" i="63"/>
  <c r="D181" i="63"/>
  <c r="C181" i="63"/>
  <c r="K180" i="63"/>
  <c r="J180" i="63"/>
  <c r="I180" i="63"/>
  <c r="H180" i="63"/>
  <c r="G180" i="63"/>
  <c r="E180" i="63"/>
  <c r="D180" i="63"/>
  <c r="C180" i="63"/>
  <c r="K179" i="63"/>
  <c r="J179" i="63"/>
  <c r="I179" i="63"/>
  <c r="H179" i="63"/>
  <c r="G179" i="63"/>
  <c r="E179" i="63"/>
  <c r="D179" i="63"/>
  <c r="C179" i="63"/>
  <c r="K178" i="63"/>
  <c r="J178" i="63"/>
  <c r="I178" i="63"/>
  <c r="H178" i="63"/>
  <c r="G178" i="63"/>
  <c r="E178" i="63"/>
  <c r="D178" i="63"/>
  <c r="C178" i="63"/>
  <c r="K177" i="63"/>
  <c r="J177" i="63"/>
  <c r="I177" i="63"/>
  <c r="H177" i="63"/>
  <c r="G177" i="63"/>
  <c r="E177" i="63"/>
  <c r="D177" i="63"/>
  <c r="C177" i="63"/>
  <c r="K176" i="63"/>
  <c r="J176" i="63"/>
  <c r="I176" i="63"/>
  <c r="H176" i="63"/>
  <c r="G176" i="63"/>
  <c r="E176" i="63"/>
  <c r="D176" i="63"/>
  <c r="C176" i="63"/>
  <c r="K175" i="63"/>
  <c r="J175" i="63"/>
  <c r="I175" i="63"/>
  <c r="H175" i="63"/>
  <c r="G175" i="63"/>
  <c r="E175" i="63"/>
  <c r="D175" i="63"/>
  <c r="C175" i="63"/>
  <c r="K174" i="63"/>
  <c r="J174" i="63"/>
  <c r="I174" i="63"/>
  <c r="H174" i="63"/>
  <c r="G174" i="63"/>
  <c r="E174" i="63"/>
  <c r="D174" i="63"/>
  <c r="C174" i="63"/>
  <c r="K173" i="63"/>
  <c r="J173" i="63"/>
  <c r="I173" i="63"/>
  <c r="H173" i="63"/>
  <c r="G173" i="63"/>
  <c r="E173" i="63"/>
  <c r="D173" i="63"/>
  <c r="C173" i="63"/>
  <c r="K172" i="63"/>
  <c r="J172" i="63"/>
  <c r="I172" i="63"/>
  <c r="H172" i="63"/>
  <c r="G172" i="63"/>
  <c r="E172" i="63"/>
  <c r="D172" i="63"/>
  <c r="C172" i="63"/>
  <c r="K171" i="63"/>
  <c r="J171" i="63"/>
  <c r="I171" i="63"/>
  <c r="H171" i="63"/>
  <c r="G171" i="63"/>
  <c r="E171" i="63"/>
  <c r="D171" i="63"/>
  <c r="C171" i="63"/>
  <c r="K170" i="63"/>
  <c r="J170" i="63"/>
  <c r="I170" i="63"/>
  <c r="H170" i="63"/>
  <c r="G170" i="63"/>
  <c r="E170" i="63"/>
  <c r="D170" i="63"/>
  <c r="C170" i="63"/>
  <c r="K169" i="63"/>
  <c r="J169" i="63"/>
  <c r="I169" i="63"/>
  <c r="H169" i="63"/>
  <c r="G169" i="63"/>
  <c r="E169" i="63"/>
  <c r="D169" i="63"/>
  <c r="C169" i="63"/>
  <c r="K168" i="63"/>
  <c r="J168" i="63"/>
  <c r="I168" i="63"/>
  <c r="H168" i="63"/>
  <c r="G168" i="63"/>
  <c r="E168" i="63"/>
  <c r="D168" i="63"/>
  <c r="C168" i="63"/>
  <c r="K167" i="63"/>
  <c r="J167" i="63"/>
  <c r="I167" i="63"/>
  <c r="H167" i="63"/>
  <c r="G167" i="63"/>
  <c r="E167" i="63"/>
  <c r="D167" i="63"/>
  <c r="C167" i="63"/>
  <c r="K166" i="63"/>
  <c r="J166" i="63"/>
  <c r="I166" i="63"/>
  <c r="H166" i="63"/>
  <c r="G166" i="63"/>
  <c r="E166" i="63"/>
  <c r="D166" i="63"/>
  <c r="C166" i="63"/>
  <c r="K165" i="63"/>
  <c r="J165" i="63"/>
  <c r="I165" i="63"/>
  <c r="H165" i="63"/>
  <c r="G165" i="63"/>
  <c r="E165" i="63"/>
  <c r="D165" i="63"/>
  <c r="C165" i="63"/>
  <c r="K164" i="63"/>
  <c r="J164" i="63"/>
  <c r="I164" i="63"/>
  <c r="H164" i="63"/>
  <c r="G164" i="63"/>
  <c r="E164" i="63"/>
  <c r="D164" i="63"/>
  <c r="C164" i="63"/>
  <c r="K163" i="63"/>
  <c r="J163" i="63"/>
  <c r="I163" i="63"/>
  <c r="H163" i="63"/>
  <c r="G163" i="63"/>
  <c r="E163" i="63"/>
  <c r="D163" i="63"/>
  <c r="C163" i="63"/>
  <c r="K162" i="63"/>
  <c r="J162" i="63"/>
  <c r="I162" i="63"/>
  <c r="H162" i="63"/>
  <c r="G162" i="63"/>
  <c r="E162" i="63"/>
  <c r="D162" i="63"/>
  <c r="C162" i="63"/>
  <c r="K161" i="63"/>
  <c r="J161" i="63"/>
  <c r="I161" i="63"/>
  <c r="H161" i="63"/>
  <c r="G161" i="63"/>
  <c r="E161" i="63"/>
  <c r="D161" i="63"/>
  <c r="C161" i="63"/>
  <c r="K160" i="63"/>
  <c r="J160" i="63"/>
  <c r="I160" i="63"/>
  <c r="H160" i="63"/>
  <c r="G160" i="63"/>
  <c r="E160" i="63"/>
  <c r="D160" i="63"/>
  <c r="C160" i="63"/>
  <c r="K159" i="63"/>
  <c r="J159" i="63"/>
  <c r="I159" i="63"/>
  <c r="H159" i="63"/>
  <c r="G159" i="63"/>
  <c r="E159" i="63"/>
  <c r="D159" i="63"/>
  <c r="C159" i="63"/>
  <c r="K158" i="63"/>
  <c r="J158" i="63"/>
  <c r="I158" i="63"/>
  <c r="H158" i="63"/>
  <c r="G158" i="63"/>
  <c r="E158" i="63"/>
  <c r="D158" i="63"/>
  <c r="C158" i="63"/>
  <c r="K157" i="63"/>
  <c r="J157" i="63"/>
  <c r="I157" i="63"/>
  <c r="H157" i="63"/>
  <c r="G157" i="63"/>
  <c r="E157" i="63"/>
  <c r="D157" i="63"/>
  <c r="C157" i="63"/>
  <c r="K156" i="63"/>
  <c r="J156" i="63"/>
  <c r="I156" i="63"/>
  <c r="H156" i="63"/>
  <c r="G156" i="63"/>
  <c r="E156" i="63"/>
  <c r="D156" i="63"/>
  <c r="C156" i="63"/>
  <c r="K155" i="63"/>
  <c r="J155" i="63"/>
  <c r="I155" i="63"/>
  <c r="H155" i="63"/>
  <c r="G155" i="63"/>
  <c r="E155" i="63"/>
  <c r="D155" i="63"/>
  <c r="C155" i="63"/>
  <c r="K154" i="63"/>
  <c r="J154" i="63"/>
  <c r="I154" i="63"/>
  <c r="H154" i="63"/>
  <c r="G154" i="63"/>
  <c r="E154" i="63"/>
  <c r="D154" i="63"/>
  <c r="C154" i="63"/>
  <c r="K153" i="63"/>
  <c r="J153" i="63"/>
  <c r="I153" i="63"/>
  <c r="H153" i="63"/>
  <c r="G153" i="63"/>
  <c r="E153" i="63"/>
  <c r="D153" i="63"/>
  <c r="C153" i="63"/>
  <c r="K152" i="63"/>
  <c r="J152" i="63"/>
  <c r="I152" i="63"/>
  <c r="H152" i="63"/>
  <c r="G152" i="63"/>
  <c r="E152" i="63"/>
  <c r="D152" i="63"/>
  <c r="C152" i="63"/>
  <c r="K151" i="63"/>
  <c r="J151" i="63"/>
  <c r="I151" i="63"/>
  <c r="H151" i="63"/>
  <c r="G151" i="63"/>
  <c r="E151" i="63"/>
  <c r="D151" i="63"/>
  <c r="C151" i="63"/>
  <c r="K150" i="63"/>
  <c r="J150" i="63"/>
  <c r="I150" i="63"/>
  <c r="H150" i="63"/>
  <c r="G150" i="63"/>
  <c r="E150" i="63"/>
  <c r="D150" i="63"/>
  <c r="C150" i="63"/>
  <c r="K149" i="63"/>
  <c r="J149" i="63"/>
  <c r="I149" i="63"/>
  <c r="H149" i="63"/>
  <c r="G149" i="63"/>
  <c r="E149" i="63"/>
  <c r="D149" i="63"/>
  <c r="C149" i="63"/>
  <c r="K148" i="63"/>
  <c r="J148" i="63"/>
  <c r="I148" i="63"/>
  <c r="H148" i="63"/>
  <c r="G148" i="63"/>
  <c r="E148" i="63"/>
  <c r="D148" i="63"/>
  <c r="C148" i="63"/>
  <c r="K147" i="63"/>
  <c r="J147" i="63"/>
  <c r="I147" i="63"/>
  <c r="H147" i="63"/>
  <c r="G147" i="63"/>
  <c r="E147" i="63"/>
  <c r="D147" i="63"/>
  <c r="C147" i="63"/>
  <c r="K146" i="63"/>
  <c r="J146" i="63"/>
  <c r="I146" i="63"/>
  <c r="H146" i="63"/>
  <c r="G146" i="63"/>
  <c r="E146" i="63"/>
  <c r="D146" i="63"/>
  <c r="C146" i="63"/>
  <c r="K145" i="63"/>
  <c r="J145" i="63"/>
  <c r="I145" i="63"/>
  <c r="H145" i="63"/>
  <c r="G145" i="63"/>
  <c r="E145" i="63"/>
  <c r="D145" i="63"/>
  <c r="C145" i="63"/>
  <c r="K144" i="63"/>
  <c r="J144" i="63"/>
  <c r="I144" i="63"/>
  <c r="H144" i="63"/>
  <c r="G144" i="63"/>
  <c r="E144" i="63"/>
  <c r="D144" i="63"/>
  <c r="C144" i="63"/>
  <c r="K143" i="63"/>
  <c r="J143" i="63"/>
  <c r="I143" i="63"/>
  <c r="H143" i="63"/>
  <c r="G143" i="63"/>
  <c r="E143" i="63"/>
  <c r="D143" i="63"/>
  <c r="C143" i="63"/>
  <c r="K142" i="63"/>
  <c r="J142" i="63"/>
  <c r="I142" i="63"/>
  <c r="H142" i="63"/>
  <c r="G142" i="63"/>
  <c r="E142" i="63"/>
  <c r="D142" i="63"/>
  <c r="C142" i="63"/>
  <c r="K141" i="63"/>
  <c r="J141" i="63"/>
  <c r="I141" i="63"/>
  <c r="H141" i="63"/>
  <c r="G141" i="63"/>
  <c r="E141" i="63"/>
  <c r="D141" i="63"/>
  <c r="C141" i="63"/>
  <c r="K140" i="63"/>
  <c r="J140" i="63"/>
  <c r="I140" i="63"/>
  <c r="H140" i="63"/>
  <c r="G140" i="63"/>
  <c r="E140" i="63"/>
  <c r="D140" i="63"/>
  <c r="C140" i="63"/>
  <c r="K139" i="63"/>
  <c r="J139" i="63"/>
  <c r="I139" i="63"/>
  <c r="H139" i="63"/>
  <c r="G139" i="63"/>
  <c r="E139" i="63"/>
  <c r="D139" i="63"/>
  <c r="C139" i="63"/>
  <c r="K138" i="63"/>
  <c r="J138" i="63"/>
  <c r="I138" i="63"/>
  <c r="H138" i="63"/>
  <c r="G138" i="63"/>
  <c r="E138" i="63"/>
  <c r="D138" i="63"/>
  <c r="C138" i="63"/>
  <c r="K137" i="63"/>
  <c r="J137" i="63"/>
  <c r="I137" i="63"/>
  <c r="H137" i="63"/>
  <c r="G137" i="63"/>
  <c r="E137" i="63"/>
  <c r="D137" i="63"/>
  <c r="C137" i="63"/>
  <c r="K136" i="63"/>
  <c r="J136" i="63"/>
  <c r="I136" i="63"/>
  <c r="H136" i="63"/>
  <c r="G136" i="63"/>
  <c r="E136" i="63"/>
  <c r="D136" i="63"/>
  <c r="C136" i="63"/>
  <c r="K135" i="63"/>
  <c r="J135" i="63"/>
  <c r="I135" i="63"/>
  <c r="H135" i="63"/>
  <c r="G135" i="63"/>
  <c r="E135" i="63"/>
  <c r="D135" i="63"/>
  <c r="C135" i="63"/>
  <c r="K134" i="63"/>
  <c r="J134" i="63"/>
  <c r="I134" i="63"/>
  <c r="H134" i="63"/>
  <c r="G134" i="63"/>
  <c r="E134" i="63"/>
  <c r="D134" i="63"/>
  <c r="C134" i="63"/>
  <c r="K133" i="63"/>
  <c r="J133" i="63"/>
  <c r="I133" i="63"/>
  <c r="H133" i="63"/>
  <c r="G133" i="63"/>
  <c r="E133" i="63"/>
  <c r="D133" i="63"/>
  <c r="C133" i="63"/>
  <c r="K132" i="63"/>
  <c r="J132" i="63"/>
  <c r="I132" i="63"/>
  <c r="H132" i="63"/>
  <c r="G132" i="63"/>
  <c r="E132" i="63"/>
  <c r="D132" i="63"/>
  <c r="C132" i="63"/>
  <c r="K131" i="63"/>
  <c r="J131" i="63"/>
  <c r="I131" i="63"/>
  <c r="H131" i="63"/>
  <c r="G131" i="63"/>
  <c r="E131" i="63"/>
  <c r="D131" i="63"/>
  <c r="C131" i="63"/>
  <c r="K130" i="63"/>
  <c r="J130" i="63"/>
  <c r="I130" i="63"/>
  <c r="H130" i="63"/>
  <c r="G130" i="63"/>
  <c r="E130" i="63"/>
  <c r="D130" i="63"/>
  <c r="C130" i="63"/>
  <c r="K129" i="63"/>
  <c r="J129" i="63"/>
  <c r="I129" i="63"/>
  <c r="H129" i="63"/>
  <c r="G129" i="63"/>
  <c r="E129" i="63"/>
  <c r="D129" i="63"/>
  <c r="C129" i="63"/>
  <c r="K128" i="63"/>
  <c r="J128" i="63"/>
  <c r="I128" i="63"/>
  <c r="H128" i="63"/>
  <c r="G128" i="63"/>
  <c r="E128" i="63"/>
  <c r="D128" i="63"/>
  <c r="C128" i="63"/>
  <c r="K127" i="63"/>
  <c r="J127" i="63"/>
  <c r="I127" i="63"/>
  <c r="H127" i="63"/>
  <c r="G127" i="63"/>
  <c r="E127" i="63"/>
  <c r="D127" i="63"/>
  <c r="C127" i="63"/>
  <c r="K126" i="63"/>
  <c r="J126" i="63"/>
  <c r="I126" i="63"/>
  <c r="H126" i="63"/>
  <c r="G126" i="63"/>
  <c r="E126" i="63"/>
  <c r="D126" i="63"/>
  <c r="C126" i="63"/>
  <c r="K125" i="63"/>
  <c r="J125" i="63"/>
  <c r="I125" i="63"/>
  <c r="H125" i="63"/>
  <c r="G125" i="63"/>
  <c r="E125" i="63"/>
  <c r="D125" i="63"/>
  <c r="C125" i="63"/>
  <c r="K124" i="63"/>
  <c r="J124" i="63"/>
  <c r="I124" i="63"/>
  <c r="H124" i="63"/>
  <c r="G124" i="63"/>
  <c r="E124" i="63"/>
  <c r="D124" i="63"/>
  <c r="C124" i="63"/>
  <c r="K123" i="63"/>
  <c r="J123" i="63"/>
  <c r="I123" i="63"/>
  <c r="H123" i="63"/>
  <c r="G123" i="63"/>
  <c r="E123" i="63"/>
  <c r="D123" i="63"/>
  <c r="C123" i="63"/>
  <c r="K122" i="63"/>
  <c r="J122" i="63"/>
  <c r="I122" i="63"/>
  <c r="H122" i="63"/>
  <c r="G122" i="63"/>
  <c r="E122" i="63"/>
  <c r="D122" i="63"/>
  <c r="C122" i="63"/>
  <c r="K121" i="63"/>
  <c r="J121" i="63"/>
  <c r="I121" i="63"/>
  <c r="H121" i="63"/>
  <c r="G121" i="63"/>
  <c r="E121" i="63"/>
  <c r="D121" i="63"/>
  <c r="C121" i="63"/>
  <c r="K120" i="63"/>
  <c r="J120" i="63"/>
  <c r="I120" i="63"/>
  <c r="H120" i="63"/>
  <c r="G120" i="63"/>
  <c r="E120" i="63"/>
  <c r="D120" i="63"/>
  <c r="C120" i="63"/>
  <c r="K119" i="63"/>
  <c r="J119" i="63"/>
  <c r="I119" i="63"/>
  <c r="H119" i="63"/>
  <c r="G119" i="63"/>
  <c r="E119" i="63"/>
  <c r="D119" i="63"/>
  <c r="C119" i="63"/>
  <c r="K118" i="63"/>
  <c r="J118" i="63"/>
  <c r="I118" i="63"/>
  <c r="H118" i="63"/>
  <c r="G118" i="63"/>
  <c r="E118" i="63"/>
  <c r="D118" i="63"/>
  <c r="C118" i="63"/>
  <c r="K117" i="63"/>
  <c r="J117" i="63"/>
  <c r="I117" i="63"/>
  <c r="H117" i="63"/>
  <c r="G117" i="63"/>
  <c r="E117" i="63"/>
  <c r="D117" i="63"/>
  <c r="C117" i="63"/>
  <c r="K116" i="63"/>
  <c r="J116" i="63"/>
  <c r="I116" i="63"/>
  <c r="H116" i="63"/>
  <c r="G116" i="63"/>
  <c r="E116" i="63"/>
  <c r="D116" i="63"/>
  <c r="C116" i="63"/>
  <c r="K115" i="63"/>
  <c r="J115" i="63"/>
  <c r="I115" i="63"/>
  <c r="H115" i="63"/>
  <c r="G115" i="63"/>
  <c r="E115" i="63"/>
  <c r="D115" i="63"/>
  <c r="C115" i="63"/>
  <c r="K114" i="63"/>
  <c r="J114" i="63"/>
  <c r="I114" i="63"/>
  <c r="H114" i="63"/>
  <c r="G114" i="63"/>
  <c r="E114" i="63"/>
  <c r="D114" i="63"/>
  <c r="C114" i="63"/>
  <c r="K113" i="63"/>
  <c r="J113" i="63"/>
  <c r="I113" i="63"/>
  <c r="H113" i="63"/>
  <c r="G113" i="63"/>
  <c r="E113" i="63"/>
  <c r="D113" i="63"/>
  <c r="C113" i="63"/>
  <c r="K112" i="63"/>
  <c r="J112" i="63"/>
  <c r="I112" i="63"/>
  <c r="H112" i="63"/>
  <c r="G112" i="63"/>
  <c r="E112" i="63"/>
  <c r="D112" i="63"/>
  <c r="C112" i="63"/>
  <c r="K111" i="63"/>
  <c r="J111" i="63"/>
  <c r="I111" i="63"/>
  <c r="H111" i="63"/>
  <c r="G111" i="63"/>
  <c r="E111" i="63"/>
  <c r="D111" i="63"/>
  <c r="C111" i="63"/>
  <c r="K110" i="63"/>
  <c r="J110" i="63"/>
  <c r="I110" i="63"/>
  <c r="H110" i="63"/>
  <c r="G110" i="63"/>
  <c r="E110" i="63"/>
  <c r="D110" i="63"/>
  <c r="C110" i="63"/>
  <c r="K109" i="63"/>
  <c r="J109" i="63"/>
  <c r="I109" i="63"/>
  <c r="H109" i="63"/>
  <c r="G109" i="63"/>
  <c r="E109" i="63"/>
  <c r="D109" i="63"/>
  <c r="C109" i="63"/>
  <c r="K108" i="63"/>
  <c r="J108" i="63"/>
  <c r="I108" i="63"/>
  <c r="H108" i="63"/>
  <c r="G108" i="63"/>
  <c r="E108" i="63"/>
  <c r="D108" i="63"/>
  <c r="C108" i="63"/>
  <c r="K107" i="63"/>
  <c r="J107" i="63"/>
  <c r="I107" i="63"/>
  <c r="H107" i="63"/>
  <c r="G107" i="63"/>
  <c r="E107" i="63"/>
  <c r="D107" i="63"/>
  <c r="C107" i="63"/>
  <c r="K106" i="63"/>
  <c r="J106" i="63"/>
  <c r="I106" i="63"/>
  <c r="H106" i="63"/>
  <c r="G106" i="63"/>
  <c r="E106" i="63"/>
  <c r="D106" i="63"/>
  <c r="C106" i="63"/>
  <c r="K105" i="63"/>
  <c r="J105" i="63"/>
  <c r="I105" i="63"/>
  <c r="H105" i="63"/>
  <c r="G105" i="63"/>
  <c r="E105" i="63"/>
  <c r="D105" i="63"/>
  <c r="C105" i="63"/>
  <c r="K104" i="63"/>
  <c r="J104" i="63"/>
  <c r="I104" i="63"/>
  <c r="H104" i="63"/>
  <c r="G104" i="63"/>
  <c r="E104" i="63"/>
  <c r="D104" i="63"/>
  <c r="C104" i="63"/>
  <c r="K103" i="63"/>
  <c r="J103" i="63"/>
  <c r="I103" i="63"/>
  <c r="H103" i="63"/>
  <c r="G103" i="63"/>
  <c r="E103" i="63"/>
  <c r="D103" i="63"/>
  <c r="C103" i="63"/>
  <c r="K102" i="63"/>
  <c r="J102" i="63"/>
  <c r="I102" i="63"/>
  <c r="H102" i="63"/>
  <c r="G102" i="63"/>
  <c r="E102" i="63"/>
  <c r="D102" i="63"/>
  <c r="C102" i="63"/>
  <c r="K101" i="63"/>
  <c r="J101" i="63"/>
  <c r="I101" i="63"/>
  <c r="H101" i="63"/>
  <c r="G101" i="63"/>
  <c r="E101" i="63"/>
  <c r="D101" i="63"/>
  <c r="C101" i="63"/>
  <c r="K100" i="63"/>
  <c r="J100" i="63"/>
  <c r="I100" i="63"/>
  <c r="H100" i="63"/>
  <c r="G100" i="63"/>
  <c r="E100" i="63"/>
  <c r="D100" i="63"/>
  <c r="C100" i="63"/>
  <c r="K99" i="63"/>
  <c r="J99" i="63"/>
  <c r="I99" i="63"/>
  <c r="H99" i="63"/>
  <c r="G99" i="63"/>
  <c r="E99" i="63"/>
  <c r="D99" i="63"/>
  <c r="C99" i="63"/>
  <c r="K98" i="63"/>
  <c r="J98" i="63"/>
  <c r="I98" i="63"/>
  <c r="H98" i="63"/>
  <c r="G98" i="63"/>
  <c r="E98" i="63"/>
  <c r="D98" i="63"/>
  <c r="C98" i="63"/>
  <c r="K97" i="63"/>
  <c r="J97" i="63"/>
  <c r="I97" i="63"/>
  <c r="H97" i="63"/>
  <c r="G97" i="63"/>
  <c r="E97" i="63"/>
  <c r="D97" i="63"/>
  <c r="C97" i="63"/>
  <c r="K96" i="63"/>
  <c r="J96" i="63"/>
  <c r="I96" i="63"/>
  <c r="H96" i="63"/>
  <c r="G96" i="63"/>
  <c r="E96" i="63"/>
  <c r="D96" i="63"/>
  <c r="C96" i="63"/>
  <c r="K95" i="63"/>
  <c r="J95" i="63"/>
  <c r="I95" i="63"/>
  <c r="H95" i="63"/>
  <c r="G95" i="63"/>
  <c r="E95" i="63"/>
  <c r="D95" i="63"/>
  <c r="C95" i="63"/>
  <c r="K94" i="63"/>
  <c r="J94" i="63"/>
  <c r="I94" i="63"/>
  <c r="H94" i="63"/>
  <c r="G94" i="63"/>
  <c r="E94" i="63"/>
  <c r="D94" i="63"/>
  <c r="C94" i="63"/>
  <c r="K93" i="63"/>
  <c r="J93" i="63"/>
  <c r="I93" i="63"/>
  <c r="H93" i="63"/>
  <c r="G93" i="63"/>
  <c r="E93" i="63"/>
  <c r="D93" i="63"/>
  <c r="C93" i="63"/>
  <c r="K92" i="63"/>
  <c r="J92" i="63"/>
  <c r="I92" i="63"/>
  <c r="H92" i="63"/>
  <c r="G92" i="63"/>
  <c r="E92" i="63"/>
  <c r="D92" i="63"/>
  <c r="C92" i="63"/>
  <c r="K91" i="63"/>
  <c r="J91" i="63"/>
  <c r="I91" i="63"/>
  <c r="H91" i="63"/>
  <c r="G91" i="63"/>
  <c r="E91" i="63"/>
  <c r="D91" i="63"/>
  <c r="C91" i="63"/>
  <c r="K90" i="63"/>
  <c r="J90" i="63"/>
  <c r="I90" i="63"/>
  <c r="H90" i="63"/>
  <c r="G90" i="63"/>
  <c r="E90" i="63"/>
  <c r="D90" i="63"/>
  <c r="C90" i="63"/>
  <c r="K89" i="63"/>
  <c r="J89" i="63"/>
  <c r="I89" i="63"/>
  <c r="H89" i="63"/>
  <c r="G89" i="63"/>
  <c r="E89" i="63"/>
  <c r="D89" i="63"/>
  <c r="C89" i="63"/>
  <c r="K88" i="63"/>
  <c r="J88" i="63"/>
  <c r="I88" i="63"/>
  <c r="H88" i="63"/>
  <c r="G88" i="63"/>
  <c r="E88" i="63"/>
  <c r="D88" i="63"/>
  <c r="C88" i="63"/>
  <c r="K87" i="63"/>
  <c r="J87" i="63"/>
  <c r="I87" i="63"/>
  <c r="H87" i="63"/>
  <c r="G87" i="63"/>
  <c r="E87" i="63"/>
  <c r="D87" i="63"/>
  <c r="C87" i="63"/>
  <c r="K86" i="63"/>
  <c r="J86" i="63"/>
  <c r="I86" i="63"/>
  <c r="H86" i="63"/>
  <c r="G86" i="63"/>
  <c r="E86" i="63"/>
  <c r="D86" i="63"/>
  <c r="C86" i="63"/>
  <c r="K85" i="63"/>
  <c r="J85" i="63"/>
  <c r="I85" i="63"/>
  <c r="H85" i="63"/>
  <c r="G85" i="63"/>
  <c r="E85" i="63"/>
  <c r="D85" i="63"/>
  <c r="C85" i="63"/>
  <c r="K84" i="63"/>
  <c r="J84" i="63"/>
  <c r="I84" i="63"/>
  <c r="H84" i="63"/>
  <c r="G84" i="63"/>
  <c r="E84" i="63"/>
  <c r="D84" i="63"/>
  <c r="C84" i="63"/>
  <c r="K83" i="63"/>
  <c r="J83" i="63"/>
  <c r="I83" i="63"/>
  <c r="H83" i="63"/>
  <c r="G83" i="63"/>
  <c r="E83" i="63"/>
  <c r="D83" i="63"/>
  <c r="C83" i="63"/>
  <c r="K82" i="63"/>
  <c r="J82" i="63"/>
  <c r="I82" i="63"/>
  <c r="H82" i="63"/>
  <c r="G82" i="63"/>
  <c r="E82" i="63"/>
  <c r="D82" i="63"/>
  <c r="C82" i="63"/>
  <c r="K81" i="63"/>
  <c r="J81" i="63"/>
  <c r="I81" i="63"/>
  <c r="H81" i="63"/>
  <c r="G81" i="63"/>
  <c r="E81" i="63"/>
  <c r="D81" i="63"/>
  <c r="C81" i="63"/>
  <c r="K80" i="63"/>
  <c r="J80" i="63"/>
  <c r="I80" i="63"/>
  <c r="H80" i="63"/>
  <c r="G80" i="63"/>
  <c r="E80" i="63"/>
  <c r="D80" i="63"/>
  <c r="C80" i="63"/>
  <c r="K79" i="63"/>
  <c r="J79" i="63"/>
  <c r="I79" i="63"/>
  <c r="H79" i="63"/>
  <c r="G79" i="63"/>
  <c r="E79" i="63"/>
  <c r="D79" i="63"/>
  <c r="C79" i="63"/>
  <c r="K78" i="63"/>
  <c r="J78" i="63"/>
  <c r="I78" i="63"/>
  <c r="H78" i="63"/>
  <c r="G78" i="63"/>
  <c r="E78" i="63"/>
  <c r="D78" i="63"/>
  <c r="C78" i="63"/>
  <c r="K77" i="63"/>
  <c r="J77" i="63"/>
  <c r="I77" i="63"/>
  <c r="H77" i="63"/>
  <c r="G77" i="63"/>
  <c r="E77" i="63"/>
  <c r="D77" i="63"/>
  <c r="C77" i="63"/>
  <c r="K76" i="63"/>
  <c r="J76" i="63"/>
  <c r="I76" i="63"/>
  <c r="H76" i="63"/>
  <c r="G76" i="63"/>
  <c r="E76" i="63"/>
  <c r="D76" i="63"/>
  <c r="C76" i="63"/>
  <c r="K75" i="63"/>
  <c r="J75" i="63"/>
  <c r="I75" i="63"/>
  <c r="H75" i="63"/>
  <c r="G75" i="63"/>
  <c r="E75" i="63"/>
  <c r="D75" i="63"/>
  <c r="C75" i="63"/>
  <c r="K74" i="63"/>
  <c r="J74" i="63"/>
  <c r="I74" i="63"/>
  <c r="H74" i="63"/>
  <c r="G74" i="63"/>
  <c r="E74" i="63"/>
  <c r="D74" i="63"/>
  <c r="C74" i="63"/>
  <c r="K73" i="63"/>
  <c r="J73" i="63"/>
  <c r="I73" i="63"/>
  <c r="H73" i="63"/>
  <c r="G73" i="63"/>
  <c r="E73" i="63"/>
  <c r="D73" i="63"/>
  <c r="C73" i="63"/>
  <c r="K72" i="63"/>
  <c r="J72" i="63"/>
  <c r="I72" i="63"/>
  <c r="H72" i="63"/>
  <c r="G72" i="63"/>
  <c r="E72" i="63"/>
  <c r="D72" i="63"/>
  <c r="C72" i="63"/>
  <c r="K71" i="63"/>
  <c r="J71" i="63"/>
  <c r="I71" i="63"/>
  <c r="H71" i="63"/>
  <c r="G71" i="63"/>
  <c r="E71" i="63"/>
  <c r="D71" i="63"/>
  <c r="C71" i="63"/>
  <c r="K70" i="63"/>
  <c r="J70" i="63"/>
  <c r="I70" i="63"/>
  <c r="H70" i="63"/>
  <c r="G70" i="63"/>
  <c r="E70" i="63"/>
  <c r="D70" i="63"/>
  <c r="C70" i="63"/>
  <c r="K69" i="63"/>
  <c r="J69" i="63"/>
  <c r="I69" i="63"/>
  <c r="H69" i="63"/>
  <c r="G69" i="63"/>
  <c r="E69" i="63"/>
  <c r="D69" i="63"/>
  <c r="C69" i="63"/>
  <c r="K68" i="63"/>
  <c r="J68" i="63"/>
  <c r="I68" i="63"/>
  <c r="H68" i="63"/>
  <c r="G68" i="63"/>
  <c r="E68" i="63"/>
  <c r="D68" i="63"/>
  <c r="C68" i="63"/>
  <c r="K67" i="63"/>
  <c r="J67" i="63"/>
  <c r="I67" i="63"/>
  <c r="H67" i="63"/>
  <c r="G67" i="63"/>
  <c r="E67" i="63"/>
  <c r="D67" i="63"/>
  <c r="C67" i="63"/>
  <c r="K66" i="63"/>
  <c r="J66" i="63"/>
  <c r="I66" i="63"/>
  <c r="H66" i="63"/>
  <c r="G66" i="63"/>
  <c r="E66" i="63"/>
  <c r="D66" i="63"/>
  <c r="C66" i="63"/>
  <c r="K65" i="63"/>
  <c r="J65" i="63"/>
  <c r="I65" i="63"/>
  <c r="H65" i="63"/>
  <c r="G65" i="63"/>
  <c r="E65" i="63"/>
  <c r="D65" i="63"/>
  <c r="C65" i="63"/>
  <c r="K64" i="63"/>
  <c r="J64" i="63"/>
  <c r="I64" i="63"/>
  <c r="H64" i="63"/>
  <c r="G64" i="63"/>
  <c r="E64" i="63"/>
  <c r="D64" i="63"/>
  <c r="C64" i="63"/>
  <c r="K63" i="63"/>
  <c r="J63" i="63"/>
  <c r="I63" i="63"/>
  <c r="H63" i="63"/>
  <c r="G63" i="63"/>
  <c r="E63" i="63"/>
  <c r="D63" i="63"/>
  <c r="C63" i="63"/>
  <c r="K62" i="63"/>
  <c r="J62" i="63"/>
  <c r="I62" i="63"/>
  <c r="H62" i="63"/>
  <c r="G62" i="63"/>
  <c r="E62" i="63"/>
  <c r="D62" i="63"/>
  <c r="C62" i="63"/>
  <c r="K61" i="63"/>
  <c r="J61" i="63"/>
  <c r="I61" i="63"/>
  <c r="H61" i="63"/>
  <c r="G61" i="63"/>
  <c r="E61" i="63"/>
  <c r="D61" i="63"/>
  <c r="C61" i="63"/>
  <c r="K60" i="63"/>
  <c r="J60" i="63"/>
  <c r="I60" i="63"/>
  <c r="H60" i="63"/>
  <c r="G60" i="63"/>
  <c r="E60" i="63"/>
  <c r="D60" i="63"/>
  <c r="C60" i="63"/>
  <c r="K59" i="63"/>
  <c r="J59" i="63"/>
  <c r="I59" i="63"/>
  <c r="H59" i="63"/>
  <c r="G59" i="63"/>
  <c r="E59" i="63"/>
  <c r="D59" i="63"/>
  <c r="C59" i="63"/>
  <c r="K58" i="63"/>
  <c r="J58" i="63"/>
  <c r="I58" i="63"/>
  <c r="H58" i="63"/>
  <c r="G58" i="63"/>
  <c r="E58" i="63"/>
  <c r="D58" i="63"/>
  <c r="C58" i="63"/>
  <c r="K57" i="63"/>
  <c r="J57" i="63"/>
  <c r="I57" i="63"/>
  <c r="H57" i="63"/>
  <c r="G57" i="63"/>
  <c r="E57" i="63"/>
  <c r="D57" i="63"/>
  <c r="C57" i="63"/>
  <c r="K56" i="63"/>
  <c r="J56" i="63"/>
  <c r="I56" i="63"/>
  <c r="H56" i="63"/>
  <c r="G56" i="63"/>
  <c r="E56" i="63"/>
  <c r="D56" i="63"/>
  <c r="C56" i="63"/>
  <c r="K55" i="63"/>
  <c r="J55" i="63"/>
  <c r="I55" i="63"/>
  <c r="H55" i="63"/>
  <c r="G55" i="63"/>
  <c r="E55" i="63"/>
  <c r="D55" i="63"/>
  <c r="C55" i="63"/>
  <c r="K54" i="63"/>
  <c r="J54" i="63"/>
  <c r="I54" i="63"/>
  <c r="H54" i="63"/>
  <c r="G54" i="63"/>
  <c r="E54" i="63"/>
  <c r="D54" i="63"/>
  <c r="C54" i="63"/>
  <c r="K53" i="63"/>
  <c r="J53" i="63"/>
  <c r="I53" i="63"/>
  <c r="H53" i="63"/>
  <c r="G53" i="63"/>
  <c r="E53" i="63"/>
  <c r="D53" i="63"/>
  <c r="C53" i="63"/>
  <c r="K52" i="63"/>
  <c r="J52" i="63"/>
  <c r="I52" i="63"/>
  <c r="H52" i="63"/>
  <c r="G52" i="63"/>
  <c r="E52" i="63"/>
  <c r="D52" i="63"/>
  <c r="C52" i="63"/>
  <c r="K51" i="63"/>
  <c r="J51" i="63"/>
  <c r="I51" i="63"/>
  <c r="H51" i="63"/>
  <c r="G51" i="63"/>
  <c r="E51" i="63"/>
  <c r="D51" i="63"/>
  <c r="C51" i="63"/>
  <c r="K50" i="63"/>
  <c r="J50" i="63"/>
  <c r="I50" i="63"/>
  <c r="H50" i="63"/>
  <c r="G50" i="63"/>
  <c r="E50" i="63"/>
  <c r="D50" i="63"/>
  <c r="C50" i="63"/>
  <c r="K49" i="63"/>
  <c r="J49" i="63"/>
  <c r="I49" i="63"/>
  <c r="H49" i="63"/>
  <c r="G49" i="63"/>
  <c r="E49" i="63"/>
  <c r="D49" i="63"/>
  <c r="C49" i="63"/>
  <c r="K48" i="63"/>
  <c r="J48" i="63"/>
  <c r="I48" i="63"/>
  <c r="H48" i="63"/>
  <c r="G48" i="63"/>
  <c r="E48" i="63"/>
  <c r="D48" i="63"/>
  <c r="C48" i="63"/>
  <c r="K47" i="63"/>
  <c r="J47" i="63"/>
  <c r="I47" i="63"/>
  <c r="H47" i="63"/>
  <c r="G47" i="63"/>
  <c r="E47" i="63"/>
  <c r="D47" i="63"/>
  <c r="C47" i="63"/>
  <c r="K46" i="63"/>
  <c r="J46" i="63"/>
  <c r="I46" i="63"/>
  <c r="H46" i="63"/>
  <c r="G46" i="63"/>
  <c r="E46" i="63"/>
  <c r="D46" i="63"/>
  <c r="C46" i="63"/>
  <c r="K45" i="63"/>
  <c r="J45" i="63"/>
  <c r="I45" i="63"/>
  <c r="H45" i="63"/>
  <c r="G45" i="63"/>
  <c r="E45" i="63"/>
  <c r="D45" i="63"/>
  <c r="C45" i="63"/>
  <c r="K44" i="63"/>
  <c r="J44" i="63"/>
  <c r="I44" i="63"/>
  <c r="H44" i="63"/>
  <c r="G44" i="63"/>
  <c r="E44" i="63"/>
  <c r="D44" i="63"/>
  <c r="C44" i="63"/>
  <c r="K43" i="63"/>
  <c r="J43" i="63"/>
  <c r="I43" i="63"/>
  <c r="H43" i="63"/>
  <c r="G43" i="63"/>
  <c r="E43" i="63"/>
  <c r="D43" i="63"/>
  <c r="C43" i="63"/>
  <c r="K42" i="63"/>
  <c r="J42" i="63"/>
  <c r="I42" i="63"/>
  <c r="H42" i="63"/>
  <c r="G42" i="63"/>
  <c r="E42" i="63"/>
  <c r="D42" i="63"/>
  <c r="C42" i="63"/>
  <c r="K41" i="63"/>
  <c r="J41" i="63"/>
  <c r="I41" i="63"/>
  <c r="H41" i="63"/>
  <c r="G41" i="63"/>
  <c r="E41" i="63"/>
  <c r="D41" i="63"/>
  <c r="C41" i="63"/>
  <c r="K40" i="63"/>
  <c r="J40" i="63"/>
  <c r="I40" i="63"/>
  <c r="H40" i="63"/>
  <c r="G40" i="63"/>
  <c r="E40" i="63"/>
  <c r="D40" i="63"/>
  <c r="C40" i="63"/>
  <c r="K39" i="63"/>
  <c r="J39" i="63"/>
  <c r="I39" i="63"/>
  <c r="H39" i="63"/>
  <c r="G39" i="63"/>
  <c r="E39" i="63"/>
  <c r="D39" i="63"/>
  <c r="C39" i="63"/>
  <c r="K38" i="63"/>
  <c r="J38" i="63"/>
  <c r="I38" i="63"/>
  <c r="H38" i="63"/>
  <c r="G38" i="63"/>
  <c r="E38" i="63"/>
  <c r="D38" i="63"/>
  <c r="C38" i="63"/>
  <c r="K37" i="63"/>
  <c r="J37" i="63"/>
  <c r="I37" i="63"/>
  <c r="H37" i="63"/>
  <c r="G37" i="63"/>
  <c r="E37" i="63"/>
  <c r="D37" i="63"/>
  <c r="C37" i="63"/>
  <c r="K36" i="63"/>
  <c r="J36" i="63"/>
  <c r="I36" i="63"/>
  <c r="H36" i="63"/>
  <c r="G36" i="63"/>
  <c r="E36" i="63"/>
  <c r="D36" i="63"/>
  <c r="C36" i="63"/>
  <c r="K35" i="63"/>
  <c r="J35" i="63"/>
  <c r="I35" i="63"/>
  <c r="H35" i="63"/>
  <c r="G35" i="63"/>
  <c r="E35" i="63"/>
  <c r="D35" i="63"/>
  <c r="C35" i="63"/>
  <c r="K34" i="63"/>
  <c r="J34" i="63"/>
  <c r="I34" i="63"/>
  <c r="H34" i="63"/>
  <c r="G34" i="63"/>
  <c r="E34" i="63"/>
  <c r="D34" i="63"/>
  <c r="C34" i="63"/>
  <c r="K33" i="63"/>
  <c r="J33" i="63"/>
  <c r="I33" i="63"/>
  <c r="H33" i="63"/>
  <c r="G33" i="63"/>
  <c r="E33" i="63"/>
  <c r="D33" i="63"/>
  <c r="C33" i="63"/>
  <c r="K32" i="63"/>
  <c r="J32" i="63"/>
  <c r="I32" i="63"/>
  <c r="H32" i="63"/>
  <c r="G32" i="63"/>
  <c r="E32" i="63"/>
  <c r="D32" i="63"/>
  <c r="C32" i="63"/>
  <c r="K31" i="63"/>
  <c r="J31" i="63"/>
  <c r="I31" i="63"/>
  <c r="H31" i="63"/>
  <c r="G31" i="63"/>
  <c r="E31" i="63"/>
  <c r="D31" i="63"/>
  <c r="C31" i="63"/>
  <c r="K30" i="63"/>
  <c r="J30" i="63"/>
  <c r="I30" i="63"/>
  <c r="H30" i="63"/>
  <c r="G30" i="63"/>
  <c r="E30" i="63"/>
  <c r="D30" i="63"/>
  <c r="C30" i="63"/>
  <c r="K29" i="63"/>
  <c r="J29" i="63"/>
  <c r="I29" i="63"/>
  <c r="H29" i="63"/>
  <c r="G29" i="63"/>
  <c r="E29" i="63"/>
  <c r="D29" i="63"/>
  <c r="C29" i="63"/>
  <c r="K28" i="63"/>
  <c r="J28" i="63"/>
  <c r="I28" i="63"/>
  <c r="H28" i="63"/>
  <c r="G28" i="63"/>
  <c r="E28" i="63"/>
  <c r="D28" i="63"/>
  <c r="C28" i="63"/>
  <c r="K27" i="63"/>
  <c r="J27" i="63"/>
  <c r="I27" i="63"/>
  <c r="H27" i="63"/>
  <c r="G27" i="63"/>
  <c r="E27" i="63"/>
  <c r="D27" i="63"/>
  <c r="C27" i="63"/>
  <c r="K26" i="63"/>
  <c r="J26" i="63"/>
  <c r="I26" i="63"/>
  <c r="H26" i="63"/>
  <c r="G26" i="63"/>
  <c r="E26" i="63"/>
  <c r="D26" i="63"/>
  <c r="C2" i="63"/>
  <c r="C26" i="63"/>
  <c r="K25" i="63"/>
  <c r="J25" i="63"/>
  <c r="I25" i="63"/>
  <c r="H25" i="63"/>
  <c r="G25" i="63"/>
  <c r="E25" i="63"/>
  <c r="D25" i="63"/>
  <c r="C25" i="63"/>
  <c r="K24" i="63"/>
  <c r="J24" i="63"/>
  <c r="I24" i="63"/>
  <c r="H24" i="63"/>
  <c r="G24" i="63"/>
  <c r="E24" i="63"/>
  <c r="D24" i="63"/>
  <c r="C24" i="63"/>
  <c r="K23" i="63"/>
  <c r="J23" i="63"/>
  <c r="I23" i="63"/>
  <c r="H23" i="63"/>
  <c r="G23" i="63"/>
  <c r="E23" i="63"/>
  <c r="D23" i="63"/>
  <c r="C23" i="63"/>
  <c r="K22" i="63"/>
  <c r="J22" i="63"/>
  <c r="I22" i="63"/>
  <c r="H22" i="63"/>
  <c r="G22" i="63"/>
  <c r="E22" i="63"/>
  <c r="D22" i="63"/>
  <c r="C22" i="63"/>
  <c r="K21" i="63"/>
  <c r="J21" i="63"/>
  <c r="I21" i="63"/>
  <c r="H21" i="63"/>
  <c r="G21" i="63"/>
  <c r="E21" i="63"/>
  <c r="D21" i="63"/>
  <c r="C21" i="63"/>
  <c r="K20" i="63"/>
  <c r="J20" i="63"/>
  <c r="I20" i="63"/>
  <c r="H20" i="63"/>
  <c r="G20" i="63"/>
  <c r="E20" i="63"/>
  <c r="D20" i="63"/>
  <c r="C20" i="63"/>
  <c r="K19" i="63"/>
  <c r="J19" i="63"/>
  <c r="I19" i="63"/>
  <c r="H19" i="63"/>
  <c r="G19" i="63"/>
  <c r="E19" i="63"/>
  <c r="D19" i="63"/>
  <c r="C19" i="63"/>
  <c r="K18" i="63"/>
  <c r="J18" i="63"/>
  <c r="I18" i="63"/>
  <c r="H18" i="63"/>
  <c r="G18" i="63"/>
  <c r="E18" i="63"/>
  <c r="D18" i="63"/>
  <c r="C18" i="63"/>
  <c r="K17" i="63"/>
  <c r="J17" i="63"/>
  <c r="I17" i="63"/>
  <c r="H17" i="63"/>
  <c r="G17" i="63"/>
  <c r="E17" i="63"/>
  <c r="D17" i="63"/>
  <c r="C17" i="63"/>
  <c r="K16" i="63"/>
  <c r="J16" i="63"/>
  <c r="I16" i="63"/>
  <c r="H16" i="63"/>
  <c r="G16" i="63"/>
  <c r="E16" i="63"/>
  <c r="D16" i="63"/>
  <c r="C16" i="63"/>
  <c r="K15" i="63"/>
  <c r="J15" i="63"/>
  <c r="I15" i="63"/>
  <c r="H15" i="63"/>
  <c r="G15" i="63"/>
  <c r="E15" i="63"/>
  <c r="D15" i="63"/>
  <c r="C15" i="63"/>
  <c r="K14" i="63"/>
  <c r="J14" i="63"/>
  <c r="I14" i="63"/>
  <c r="H14" i="63"/>
  <c r="G14" i="63"/>
  <c r="E14" i="63"/>
  <c r="D14" i="63"/>
  <c r="C14" i="63"/>
  <c r="K13" i="63"/>
  <c r="J13" i="63"/>
  <c r="I13" i="63"/>
  <c r="H13" i="63"/>
  <c r="G13" i="63"/>
  <c r="E13" i="63"/>
  <c r="D13" i="63"/>
  <c r="C13" i="63"/>
  <c r="K12" i="63"/>
  <c r="J12" i="63"/>
  <c r="I12" i="63"/>
  <c r="H12" i="63"/>
  <c r="G12" i="63"/>
  <c r="E12" i="63"/>
  <c r="D12" i="63"/>
  <c r="C12" i="63"/>
  <c r="K11" i="63"/>
  <c r="J11" i="63"/>
  <c r="I11" i="63"/>
  <c r="H11" i="63"/>
  <c r="G11" i="63"/>
  <c r="E11" i="63"/>
  <c r="D11" i="63"/>
  <c r="C11" i="63"/>
  <c r="K10" i="63"/>
  <c r="J10" i="63"/>
  <c r="I10" i="63"/>
  <c r="H10" i="63"/>
  <c r="G10" i="63"/>
  <c r="E10" i="63"/>
  <c r="D10" i="63"/>
  <c r="C10" i="63"/>
  <c r="K9" i="63"/>
  <c r="J9" i="63"/>
  <c r="I9" i="63"/>
  <c r="H9" i="63"/>
  <c r="G9" i="63"/>
  <c r="E9" i="63"/>
  <c r="D9" i="63"/>
  <c r="C9" i="63"/>
  <c r="K8" i="63"/>
  <c r="J8" i="63"/>
  <c r="I8" i="63"/>
  <c r="H8" i="63"/>
  <c r="G8" i="63"/>
  <c r="E8" i="63"/>
  <c r="D8" i="63"/>
  <c r="C8" i="63"/>
  <c r="K7" i="63"/>
  <c r="J7" i="63"/>
  <c r="I7" i="63"/>
  <c r="H7" i="63"/>
  <c r="G7" i="63"/>
  <c r="E7" i="63"/>
  <c r="D7" i="63"/>
  <c r="C7" i="63"/>
  <c r="K6" i="63"/>
  <c r="J6" i="63"/>
  <c r="I6" i="63"/>
  <c r="H6" i="63"/>
  <c r="G6" i="63"/>
  <c r="E6" i="63"/>
  <c r="D6" i="63"/>
  <c r="C6" i="63"/>
  <c r="K5" i="63"/>
  <c r="J5" i="63"/>
  <c r="I5" i="63"/>
  <c r="H5" i="63"/>
  <c r="G5" i="63"/>
  <c r="E5" i="63"/>
  <c r="D5" i="63"/>
  <c r="C5" i="63"/>
  <c r="K4" i="63"/>
  <c r="J4" i="63"/>
  <c r="I4" i="63"/>
  <c r="H4" i="63"/>
  <c r="G4" i="63"/>
  <c r="E4" i="63"/>
  <c r="D4" i="63"/>
  <c r="C4" i="63"/>
  <c r="K3" i="63"/>
  <c r="J3" i="63"/>
  <c r="I3" i="63"/>
  <c r="H3" i="63"/>
  <c r="G3" i="63"/>
  <c r="E3" i="63"/>
  <c r="D3" i="63"/>
  <c r="C3" i="63"/>
  <c r="K2" i="63"/>
  <c r="J2" i="63"/>
  <c r="I2" i="63"/>
  <c r="H2" i="63"/>
  <c r="G2" i="63"/>
  <c r="E2" i="63"/>
  <c r="D2" i="63"/>
  <c r="D2" i="62"/>
  <c r="C2" i="62"/>
  <c r="B2" i="62"/>
  <c r="A2" i="62"/>
  <c r="C6" i="5"/>
  <c r="C5" i="5"/>
  <c r="C4" i="5"/>
  <c r="C6" i="12"/>
  <c r="C5" i="12"/>
  <c r="B4" i="24" l="1"/>
  <c r="E12" i="12" l="1"/>
  <c r="E34" i="12"/>
  <c r="E33" i="12"/>
  <c r="E32" i="12"/>
  <c r="E31" i="12"/>
  <c r="E30" i="12"/>
  <c r="E29" i="12"/>
  <c r="E28" i="12"/>
  <c r="E27" i="12"/>
  <c r="E26" i="12"/>
  <c r="E25" i="12"/>
  <c r="E24" i="12"/>
  <c r="E23" i="12"/>
  <c r="E22" i="12"/>
  <c r="E21" i="12"/>
  <c r="E20" i="12"/>
  <c r="E19" i="12"/>
  <c r="E18" i="12"/>
  <c r="E17" i="12"/>
  <c r="E16" i="12"/>
  <c r="E15" i="12"/>
  <c r="E14" i="12"/>
  <c r="E13" i="12"/>
  <c r="E11" i="12"/>
  <c r="K11" i="12" s="1"/>
  <c r="F8" i="63" l="1"/>
  <c r="K17" i="12"/>
  <c r="F24" i="63"/>
  <c r="K33" i="12"/>
  <c r="F10" i="63"/>
  <c r="K19" i="12"/>
  <c r="F9" i="63"/>
  <c r="K18" i="12"/>
  <c r="F25" i="63"/>
  <c r="K34" i="12"/>
  <c r="F5" i="63"/>
  <c r="K14" i="12"/>
  <c r="F27" i="63"/>
  <c r="F11" i="63"/>
  <c r="K20" i="12"/>
  <c r="F19" i="63"/>
  <c r="K28" i="12"/>
  <c r="F3" i="63"/>
  <c r="K12" i="12"/>
  <c r="F4" i="63"/>
  <c r="K13" i="12"/>
  <c r="F12" i="63"/>
  <c r="K21" i="12"/>
  <c r="F22" i="63"/>
  <c r="K31" i="12"/>
  <c r="F16" i="63"/>
  <c r="K25" i="12"/>
  <c r="F17" i="63"/>
  <c r="K26" i="12"/>
  <c r="F18" i="63"/>
  <c r="K27" i="12"/>
  <c r="F20" i="63"/>
  <c r="K29" i="12"/>
  <c r="F13" i="63"/>
  <c r="K22" i="12"/>
  <c r="F21" i="63"/>
  <c r="K30" i="12"/>
  <c r="F6" i="63"/>
  <c r="K15" i="12"/>
  <c r="F14" i="63"/>
  <c r="K23" i="12"/>
  <c r="F7" i="63"/>
  <c r="K16" i="12"/>
  <c r="F15" i="63"/>
  <c r="K24" i="12"/>
  <c r="F23" i="63"/>
  <c r="K32" i="12"/>
  <c r="F2" i="63"/>
  <c r="AT88" i="41" l="1"/>
  <c r="AT87" i="41"/>
  <c r="AT86" i="41"/>
  <c r="AT85" i="41"/>
  <c r="AT84" i="41"/>
  <c r="AT83" i="41"/>
  <c r="AT82" i="41"/>
  <c r="AT81" i="41"/>
  <c r="AT80" i="41"/>
  <c r="AT79" i="41"/>
  <c r="AT78" i="41"/>
  <c r="AT77" i="41"/>
  <c r="AT76" i="41"/>
  <c r="AT75" i="41"/>
  <c r="AT74" i="41"/>
  <c r="AT73" i="41"/>
  <c r="AT72" i="41"/>
  <c r="AT71" i="41"/>
  <c r="AT70" i="41"/>
  <c r="AT69" i="41"/>
  <c r="AT68" i="41"/>
  <c r="AT67" i="41"/>
  <c r="AT66" i="41"/>
  <c r="AT65" i="41"/>
  <c r="AS88" i="41"/>
  <c r="AS87" i="41"/>
  <c r="AS86" i="41"/>
  <c r="AS85" i="41"/>
  <c r="AS84" i="41"/>
  <c r="AS83" i="41"/>
  <c r="AS82" i="41"/>
  <c r="AS81" i="41"/>
  <c r="AS80" i="41"/>
  <c r="AS79" i="41"/>
  <c r="AS78" i="41"/>
  <c r="AS77" i="41"/>
  <c r="AS76" i="41"/>
  <c r="AS75" i="41"/>
  <c r="AS74" i="41"/>
  <c r="AS73" i="41"/>
  <c r="AS72" i="41"/>
  <c r="AS71" i="41"/>
  <c r="AS70" i="41"/>
  <c r="AS69" i="41"/>
  <c r="AS68" i="41"/>
  <c r="AS67" i="41"/>
  <c r="AS66" i="41"/>
  <c r="AS65" i="41"/>
  <c r="AP88" i="41"/>
  <c r="AP87" i="41"/>
  <c r="AP86" i="41"/>
  <c r="AP85" i="41"/>
  <c r="AP84" i="41"/>
  <c r="AP83" i="41"/>
  <c r="AP82" i="41"/>
  <c r="AP81" i="41"/>
  <c r="AP80" i="41"/>
  <c r="AP79" i="41"/>
  <c r="AP78" i="41"/>
  <c r="AP77" i="41"/>
  <c r="AP76" i="41"/>
  <c r="AP75" i="41"/>
  <c r="AP74" i="41"/>
  <c r="AP73" i="41"/>
  <c r="AP72" i="41"/>
  <c r="AP71" i="41"/>
  <c r="AP70" i="41"/>
  <c r="AP69" i="41"/>
  <c r="AP68" i="41"/>
  <c r="AP67" i="41"/>
  <c r="AP66" i="41"/>
  <c r="AO88" i="41"/>
  <c r="AO87" i="41"/>
  <c r="AO86" i="41"/>
  <c r="AO85" i="41"/>
  <c r="AO84" i="41"/>
  <c r="AO83" i="41"/>
  <c r="AO82" i="41"/>
  <c r="AO81" i="41"/>
  <c r="AO80" i="41"/>
  <c r="AO79" i="41"/>
  <c r="AO78" i="41"/>
  <c r="AO77" i="41"/>
  <c r="AO76" i="41"/>
  <c r="AO75" i="41"/>
  <c r="AO74" i="41"/>
  <c r="AO73" i="41"/>
  <c r="AO72" i="41"/>
  <c r="AO71" i="41"/>
  <c r="AO70" i="41"/>
  <c r="AO69" i="41"/>
  <c r="AO68" i="41"/>
  <c r="AO67" i="41"/>
  <c r="AO66" i="41"/>
  <c r="AP65" i="41"/>
  <c r="AO65" i="41"/>
  <c r="AL88" i="41"/>
  <c r="AL87" i="41"/>
  <c r="AL86" i="41"/>
  <c r="AL85" i="41"/>
  <c r="AL84" i="41"/>
  <c r="AL83" i="41"/>
  <c r="AL82" i="41"/>
  <c r="AL81" i="41"/>
  <c r="AL80" i="41"/>
  <c r="AL79" i="41"/>
  <c r="AL78" i="41"/>
  <c r="AL77" i="41"/>
  <c r="AL76" i="41"/>
  <c r="AL75" i="41"/>
  <c r="AL74" i="41"/>
  <c r="AL73" i="41"/>
  <c r="AL72" i="41"/>
  <c r="AL71" i="41"/>
  <c r="AL70" i="41"/>
  <c r="AL69" i="41"/>
  <c r="AL68" i="41"/>
  <c r="AL67" i="41"/>
  <c r="AL66" i="41"/>
  <c r="AK88" i="41"/>
  <c r="AK87" i="41"/>
  <c r="AK86" i="41"/>
  <c r="AK85" i="41"/>
  <c r="AK84" i="41"/>
  <c r="AK83" i="41"/>
  <c r="AK82" i="41"/>
  <c r="AK81" i="41"/>
  <c r="AK80" i="41"/>
  <c r="AK79" i="41"/>
  <c r="AK78" i="41"/>
  <c r="AK77" i="41"/>
  <c r="AK76" i="41"/>
  <c r="AK75" i="41"/>
  <c r="AK74" i="41"/>
  <c r="AK73" i="41"/>
  <c r="AK72" i="41"/>
  <c r="AK71" i="41"/>
  <c r="AK70" i="41"/>
  <c r="AK69" i="41"/>
  <c r="AK68" i="41"/>
  <c r="AK67" i="41"/>
  <c r="AK66" i="41"/>
  <c r="AL65" i="41"/>
  <c r="AK65" i="41"/>
  <c r="AH88" i="41"/>
  <c r="AH87" i="41"/>
  <c r="AH86" i="41"/>
  <c r="AH85" i="41"/>
  <c r="AH84" i="41"/>
  <c r="AH83" i="41"/>
  <c r="AH82" i="41"/>
  <c r="AH81" i="41"/>
  <c r="AH80" i="41"/>
  <c r="AH79" i="41"/>
  <c r="AH78" i="41"/>
  <c r="AH77" i="41"/>
  <c r="AH76" i="41"/>
  <c r="AH75" i="41"/>
  <c r="AH74" i="41"/>
  <c r="AH73" i="41"/>
  <c r="AH72" i="41"/>
  <c r="AH71" i="41"/>
  <c r="AH70" i="41"/>
  <c r="AH69" i="41"/>
  <c r="AH68" i="41"/>
  <c r="AH67" i="41"/>
  <c r="AH66" i="41"/>
  <c r="AG88" i="41"/>
  <c r="AG87" i="41"/>
  <c r="AG86" i="41"/>
  <c r="AG85" i="41"/>
  <c r="AG84" i="41"/>
  <c r="AG83" i="41"/>
  <c r="AG82" i="41"/>
  <c r="AG81" i="41"/>
  <c r="AG80" i="41"/>
  <c r="AG79" i="41"/>
  <c r="AG78" i="41"/>
  <c r="AG77" i="41"/>
  <c r="AG76" i="41"/>
  <c r="AG75" i="41"/>
  <c r="AG74" i="41"/>
  <c r="AG73" i="41"/>
  <c r="AG72" i="41"/>
  <c r="AG71" i="41"/>
  <c r="AG70" i="41"/>
  <c r="AG69" i="41"/>
  <c r="AG68" i="41"/>
  <c r="AG67" i="41"/>
  <c r="AG66" i="41"/>
  <c r="AH65" i="41"/>
  <c r="AG65" i="41"/>
  <c r="AD88" i="41"/>
  <c r="AD87" i="41"/>
  <c r="AD86" i="41"/>
  <c r="AD85" i="41"/>
  <c r="AD84" i="41"/>
  <c r="AD83" i="41"/>
  <c r="AD82" i="41"/>
  <c r="AD81" i="41"/>
  <c r="AD80" i="41"/>
  <c r="AD79" i="41"/>
  <c r="AD78" i="41"/>
  <c r="AD77" i="41"/>
  <c r="AD76" i="41"/>
  <c r="AD75" i="41"/>
  <c r="AD74" i="41"/>
  <c r="AD73" i="41"/>
  <c r="AD72" i="41"/>
  <c r="AD71" i="41"/>
  <c r="AD70" i="41"/>
  <c r="AD69" i="41"/>
  <c r="AD68" i="41"/>
  <c r="AD67" i="41"/>
  <c r="AD66" i="41"/>
  <c r="AC88" i="41"/>
  <c r="AC87" i="41"/>
  <c r="AC86" i="41"/>
  <c r="AC85" i="41"/>
  <c r="AC84" i="41"/>
  <c r="AC83" i="41"/>
  <c r="AC82" i="41"/>
  <c r="AC81" i="41"/>
  <c r="AC80" i="41"/>
  <c r="AC79" i="41"/>
  <c r="AC78" i="41"/>
  <c r="AC77" i="41"/>
  <c r="AC76" i="41"/>
  <c r="AC75" i="41"/>
  <c r="AC74" i="41"/>
  <c r="AC73" i="41"/>
  <c r="AC72" i="41"/>
  <c r="AC71" i="41"/>
  <c r="AC70" i="41"/>
  <c r="AC69" i="41"/>
  <c r="AC68" i="41"/>
  <c r="AC67" i="41"/>
  <c r="AC66" i="41"/>
  <c r="AD65" i="41"/>
  <c r="AC65" i="41"/>
  <c r="Z88" i="41"/>
  <c r="Z87" i="41"/>
  <c r="Z86" i="41"/>
  <c r="Z85" i="41"/>
  <c r="Z84" i="41"/>
  <c r="Z83" i="41"/>
  <c r="Z82" i="41"/>
  <c r="Z81" i="41"/>
  <c r="Z80" i="41"/>
  <c r="Z79" i="41"/>
  <c r="Z78" i="41"/>
  <c r="Z77" i="41"/>
  <c r="Z76" i="41"/>
  <c r="Z75" i="41"/>
  <c r="Z74" i="41"/>
  <c r="Z73" i="41"/>
  <c r="Z72" i="41"/>
  <c r="Z71" i="41"/>
  <c r="Z70" i="41"/>
  <c r="Z69" i="41"/>
  <c r="Z68" i="41"/>
  <c r="Z67" i="41"/>
  <c r="Z66" i="41"/>
  <c r="Y88" i="41"/>
  <c r="Y87" i="41"/>
  <c r="Y86" i="41"/>
  <c r="Y85" i="41"/>
  <c r="Y84" i="41"/>
  <c r="Y83" i="41"/>
  <c r="Y82" i="41"/>
  <c r="Y81" i="41"/>
  <c r="Y80" i="41"/>
  <c r="Y79" i="41"/>
  <c r="Y78" i="41"/>
  <c r="Y77" i="41"/>
  <c r="Y76" i="41"/>
  <c r="Y75" i="41"/>
  <c r="Y74" i="41"/>
  <c r="Y73" i="41"/>
  <c r="Y72" i="41"/>
  <c r="Y71" i="41"/>
  <c r="Y70" i="41"/>
  <c r="Y69" i="41"/>
  <c r="Y68" i="41"/>
  <c r="Y67" i="41"/>
  <c r="Y66" i="41"/>
  <c r="Z65" i="41"/>
  <c r="Y65" i="41"/>
  <c r="V88" i="41"/>
  <c r="V87" i="41"/>
  <c r="V86" i="41"/>
  <c r="V85" i="41"/>
  <c r="V84" i="41"/>
  <c r="V83" i="41"/>
  <c r="V82" i="41"/>
  <c r="V81" i="41"/>
  <c r="V80" i="41"/>
  <c r="V79" i="41"/>
  <c r="V78" i="41"/>
  <c r="V77" i="41"/>
  <c r="V76" i="41"/>
  <c r="V75" i="41"/>
  <c r="V74" i="41"/>
  <c r="V73" i="41"/>
  <c r="V72" i="41"/>
  <c r="V71" i="41"/>
  <c r="V70" i="41"/>
  <c r="V69" i="41"/>
  <c r="V68" i="41"/>
  <c r="V67" i="41"/>
  <c r="V66" i="41"/>
  <c r="U88" i="41"/>
  <c r="U87" i="41"/>
  <c r="U86" i="41"/>
  <c r="U85" i="41"/>
  <c r="U84" i="41"/>
  <c r="U83" i="41"/>
  <c r="U82" i="41"/>
  <c r="U81" i="41"/>
  <c r="U80" i="41"/>
  <c r="U79" i="41"/>
  <c r="U78" i="41"/>
  <c r="U77" i="41"/>
  <c r="U76" i="41"/>
  <c r="U75" i="41"/>
  <c r="U74" i="41"/>
  <c r="U73" i="41"/>
  <c r="U72" i="41"/>
  <c r="U71" i="41"/>
  <c r="U70" i="41"/>
  <c r="U69" i="41"/>
  <c r="U68" i="41"/>
  <c r="U67" i="41"/>
  <c r="U66" i="41"/>
  <c r="V65" i="41"/>
  <c r="U65" i="41"/>
  <c r="R88" i="41"/>
  <c r="R87" i="41"/>
  <c r="R86" i="41"/>
  <c r="R85" i="41"/>
  <c r="R84" i="41"/>
  <c r="R83" i="41"/>
  <c r="R82" i="41"/>
  <c r="R81" i="41"/>
  <c r="R80" i="41"/>
  <c r="R79" i="41"/>
  <c r="R78" i="41"/>
  <c r="R77" i="41"/>
  <c r="R76" i="41"/>
  <c r="R75" i="41"/>
  <c r="R74" i="41"/>
  <c r="R73" i="41"/>
  <c r="R72" i="41"/>
  <c r="R71" i="41"/>
  <c r="R70" i="41"/>
  <c r="R69" i="41"/>
  <c r="R68" i="41"/>
  <c r="R67" i="41"/>
  <c r="R66" i="41"/>
  <c r="Q88" i="41"/>
  <c r="Q87" i="41"/>
  <c r="Q86" i="41"/>
  <c r="Q85" i="41"/>
  <c r="Q84" i="41"/>
  <c r="Q83" i="41"/>
  <c r="Q82" i="41"/>
  <c r="Q81" i="41"/>
  <c r="Q80" i="41"/>
  <c r="Q79" i="41"/>
  <c r="Q78" i="41"/>
  <c r="Q77" i="41"/>
  <c r="Q76" i="41"/>
  <c r="Q75" i="41"/>
  <c r="Q74" i="41"/>
  <c r="Q73" i="41"/>
  <c r="Q72" i="41"/>
  <c r="Q71" i="41"/>
  <c r="Q70" i="41"/>
  <c r="Q69" i="41"/>
  <c r="Q68" i="41"/>
  <c r="Q67" i="41"/>
  <c r="Q66" i="41"/>
  <c r="R65" i="41"/>
  <c r="Q65" i="41"/>
  <c r="N88" i="41"/>
  <c r="N87" i="41"/>
  <c r="N86" i="41"/>
  <c r="N85" i="41"/>
  <c r="N84" i="41"/>
  <c r="N83" i="41"/>
  <c r="N82" i="41"/>
  <c r="N81" i="41"/>
  <c r="N80" i="41"/>
  <c r="N79" i="41"/>
  <c r="N78" i="41"/>
  <c r="N77" i="41"/>
  <c r="N76" i="41"/>
  <c r="N75" i="41"/>
  <c r="N74" i="41"/>
  <c r="N73" i="41"/>
  <c r="N72" i="41"/>
  <c r="N71" i="41"/>
  <c r="N70" i="41"/>
  <c r="N69" i="41"/>
  <c r="N68" i="41"/>
  <c r="N67" i="41"/>
  <c r="N66" i="41"/>
  <c r="M88" i="41"/>
  <c r="M87" i="41"/>
  <c r="M86" i="41"/>
  <c r="M85" i="41"/>
  <c r="M84" i="41"/>
  <c r="M83" i="41"/>
  <c r="M82" i="41"/>
  <c r="M81" i="41"/>
  <c r="M80" i="41"/>
  <c r="M79" i="41"/>
  <c r="M78" i="41"/>
  <c r="M77" i="41"/>
  <c r="M76" i="41"/>
  <c r="M75" i="41"/>
  <c r="M74" i="41"/>
  <c r="M73" i="41"/>
  <c r="M72" i="41"/>
  <c r="M71" i="41"/>
  <c r="M70" i="41"/>
  <c r="M69" i="41"/>
  <c r="M68" i="41"/>
  <c r="M67" i="41"/>
  <c r="M66" i="41"/>
  <c r="N65" i="41"/>
  <c r="M65" i="41"/>
  <c r="J88" i="41"/>
  <c r="J87" i="41"/>
  <c r="J86" i="41"/>
  <c r="J85" i="41"/>
  <c r="J84" i="41"/>
  <c r="J83" i="41"/>
  <c r="J82" i="41"/>
  <c r="J81" i="41"/>
  <c r="J80" i="41"/>
  <c r="J79" i="41"/>
  <c r="J78" i="41"/>
  <c r="J77" i="41"/>
  <c r="J76" i="41"/>
  <c r="J75" i="41"/>
  <c r="J74" i="41"/>
  <c r="J73" i="41"/>
  <c r="J72" i="41"/>
  <c r="J71" i="41"/>
  <c r="J70" i="41"/>
  <c r="J69" i="41"/>
  <c r="J68" i="41"/>
  <c r="J67" i="41"/>
  <c r="J66" i="41"/>
  <c r="I88" i="41"/>
  <c r="I87" i="41"/>
  <c r="I86" i="41"/>
  <c r="I85" i="41"/>
  <c r="I84" i="41"/>
  <c r="I83" i="41"/>
  <c r="I82" i="41"/>
  <c r="I81" i="41"/>
  <c r="I80" i="41"/>
  <c r="I79" i="41"/>
  <c r="I78" i="41"/>
  <c r="I77" i="41"/>
  <c r="I76" i="41"/>
  <c r="I75" i="41"/>
  <c r="I74" i="41"/>
  <c r="I73" i="41"/>
  <c r="I72" i="41"/>
  <c r="I71" i="41"/>
  <c r="I70" i="41"/>
  <c r="I69" i="41"/>
  <c r="I68" i="41"/>
  <c r="I67" i="41"/>
  <c r="I66" i="41"/>
  <c r="J65" i="41"/>
  <c r="I65" i="41"/>
  <c r="F88" i="41"/>
  <c r="F87" i="41"/>
  <c r="F86" i="41"/>
  <c r="F85" i="41"/>
  <c r="F84" i="41"/>
  <c r="F83" i="41"/>
  <c r="F82" i="41"/>
  <c r="F81" i="41"/>
  <c r="F80" i="41"/>
  <c r="F79" i="41"/>
  <c r="F78" i="41"/>
  <c r="F77" i="41"/>
  <c r="F76" i="41"/>
  <c r="F75" i="41"/>
  <c r="F74" i="41"/>
  <c r="F73" i="41"/>
  <c r="F72" i="41"/>
  <c r="F71" i="41"/>
  <c r="F70" i="41"/>
  <c r="F69" i="41"/>
  <c r="F68" i="41"/>
  <c r="F67" i="41"/>
  <c r="F66" i="41"/>
  <c r="E88" i="41"/>
  <c r="E87" i="41"/>
  <c r="E86" i="41"/>
  <c r="E85" i="41"/>
  <c r="E84" i="41"/>
  <c r="E83" i="41"/>
  <c r="E82" i="41"/>
  <c r="E81" i="41"/>
  <c r="E80" i="41"/>
  <c r="E79" i="41"/>
  <c r="E78" i="41"/>
  <c r="E77" i="41"/>
  <c r="E76" i="41"/>
  <c r="E75" i="41"/>
  <c r="E74" i="41"/>
  <c r="E73" i="41"/>
  <c r="E72" i="41"/>
  <c r="E71" i="41"/>
  <c r="E70" i="41"/>
  <c r="E69" i="41"/>
  <c r="E68" i="41"/>
  <c r="E67" i="41"/>
  <c r="E66" i="41"/>
  <c r="F65" i="41"/>
  <c r="E65" i="41"/>
  <c r="B4" i="41"/>
  <c r="B3" i="41"/>
  <c r="AT56" i="41"/>
  <c r="AT55" i="41"/>
  <c r="AT54" i="41"/>
  <c r="AT53" i="41"/>
  <c r="AT52" i="41"/>
  <c r="AT51" i="41"/>
  <c r="AT50" i="41"/>
  <c r="AT49" i="41"/>
  <c r="AT48" i="41"/>
  <c r="AT47" i="41"/>
  <c r="AT46" i="41"/>
  <c r="AT45" i="41"/>
  <c r="AT44" i="41"/>
  <c r="AT43" i="41"/>
  <c r="AT42" i="41"/>
  <c r="AT41" i="41"/>
  <c r="AT40" i="41"/>
  <c r="AT39" i="41"/>
  <c r="AT38" i="41"/>
  <c r="AT37" i="41"/>
  <c r="AT36" i="41"/>
  <c r="AT35" i="41"/>
  <c r="AT34" i="41"/>
  <c r="AT33" i="41"/>
  <c r="AS56" i="41"/>
  <c r="AS55" i="41"/>
  <c r="AS54" i="41"/>
  <c r="AS53" i="41"/>
  <c r="AS52" i="41"/>
  <c r="AS51" i="41"/>
  <c r="AS50" i="41"/>
  <c r="AU50" i="41" s="1"/>
  <c r="AS49" i="41"/>
  <c r="AS48" i="41"/>
  <c r="AS47" i="41"/>
  <c r="AS46" i="41"/>
  <c r="AS45" i="41"/>
  <c r="AS44" i="41"/>
  <c r="AS43" i="41"/>
  <c r="AS42" i="41"/>
  <c r="AU42" i="41" s="1"/>
  <c r="AS41" i="41"/>
  <c r="AS40" i="41"/>
  <c r="AS39" i="41"/>
  <c r="AS38" i="41"/>
  <c r="AS37" i="41"/>
  <c r="AS36" i="41"/>
  <c r="AS35" i="41"/>
  <c r="AS34" i="41"/>
  <c r="AS33" i="41"/>
  <c r="AP56" i="41"/>
  <c r="AP55" i="41"/>
  <c r="AP54" i="41"/>
  <c r="AP53" i="41"/>
  <c r="AP52" i="41"/>
  <c r="AP51" i="41"/>
  <c r="AP50" i="41"/>
  <c r="AP49" i="41"/>
  <c r="AP48" i="41"/>
  <c r="AP47" i="41"/>
  <c r="AP46" i="41"/>
  <c r="AP45" i="41"/>
  <c r="AP44" i="41"/>
  <c r="AP43" i="41"/>
  <c r="AP42" i="41"/>
  <c r="AP41" i="41"/>
  <c r="AP40" i="41"/>
  <c r="AP39" i="41"/>
  <c r="AP38" i="41"/>
  <c r="AP37" i="41"/>
  <c r="AP36" i="41"/>
  <c r="AP35" i="41"/>
  <c r="AP34" i="41"/>
  <c r="AP33" i="41"/>
  <c r="AO56" i="41"/>
  <c r="AO55" i="41"/>
  <c r="AO54" i="41"/>
  <c r="AO53" i="41"/>
  <c r="AO52" i="41"/>
  <c r="AO51" i="41"/>
  <c r="AO50" i="41"/>
  <c r="AO49" i="41"/>
  <c r="AO48" i="41"/>
  <c r="AO47" i="41"/>
  <c r="AO46" i="41"/>
  <c r="AO45" i="41"/>
  <c r="AO44" i="41"/>
  <c r="AO43" i="41"/>
  <c r="AO42" i="41"/>
  <c r="AO41" i="41"/>
  <c r="AO40" i="41"/>
  <c r="AO39" i="41"/>
  <c r="AO38" i="41"/>
  <c r="AO37" i="41"/>
  <c r="AO36" i="41"/>
  <c r="AO35" i="41"/>
  <c r="AO34" i="41"/>
  <c r="AO33" i="41"/>
  <c r="AL56" i="41"/>
  <c r="AL55" i="41"/>
  <c r="AL54" i="41"/>
  <c r="AL53" i="41"/>
  <c r="AL52" i="41"/>
  <c r="AL51" i="41"/>
  <c r="AL50" i="41"/>
  <c r="AL49" i="41"/>
  <c r="AL48" i="41"/>
  <c r="AL47" i="41"/>
  <c r="AL46" i="41"/>
  <c r="AL45" i="41"/>
  <c r="AL44" i="41"/>
  <c r="AL43" i="41"/>
  <c r="AL42" i="41"/>
  <c r="AL41" i="41"/>
  <c r="AL40" i="41"/>
  <c r="AL39" i="41"/>
  <c r="AL38" i="41"/>
  <c r="AL37" i="41"/>
  <c r="AL36" i="41"/>
  <c r="AL35" i="41"/>
  <c r="AL34" i="41"/>
  <c r="AL33" i="41"/>
  <c r="AK56" i="41"/>
  <c r="AK55" i="41"/>
  <c r="AK54" i="41"/>
  <c r="AK53" i="41"/>
  <c r="AK52" i="41"/>
  <c r="AK51" i="41"/>
  <c r="AK50" i="41"/>
  <c r="AK49" i="41"/>
  <c r="AK48" i="41"/>
  <c r="AK47" i="41"/>
  <c r="AK46" i="41"/>
  <c r="AK45" i="41"/>
  <c r="AK44" i="41"/>
  <c r="AK43" i="41"/>
  <c r="AK42" i="41"/>
  <c r="AK41" i="41"/>
  <c r="AK40" i="41"/>
  <c r="AK39" i="41"/>
  <c r="AK38" i="41"/>
  <c r="AK37" i="41"/>
  <c r="AK36" i="41"/>
  <c r="AK35" i="41"/>
  <c r="AK34" i="41"/>
  <c r="AK33" i="41"/>
  <c r="AH56" i="41"/>
  <c r="AH55" i="41"/>
  <c r="AH54" i="41"/>
  <c r="AH53" i="41"/>
  <c r="AH52" i="41"/>
  <c r="AH51" i="41"/>
  <c r="AH50" i="41"/>
  <c r="AH49" i="41"/>
  <c r="AH48" i="41"/>
  <c r="AH47" i="41"/>
  <c r="AH46" i="41"/>
  <c r="AH45" i="41"/>
  <c r="AH44" i="41"/>
  <c r="AH43" i="41"/>
  <c r="AH42" i="41"/>
  <c r="AH41" i="41"/>
  <c r="AH40" i="41"/>
  <c r="AH39" i="41"/>
  <c r="AH38" i="41"/>
  <c r="AH37" i="41"/>
  <c r="AH36" i="41"/>
  <c r="AH35" i="41"/>
  <c r="AH34" i="41"/>
  <c r="AH33" i="41"/>
  <c r="AG56" i="41"/>
  <c r="AG55" i="41"/>
  <c r="AG54" i="41"/>
  <c r="AG53" i="41"/>
  <c r="AG52" i="41"/>
  <c r="AG51" i="41"/>
  <c r="AG50" i="41"/>
  <c r="AG49" i="41"/>
  <c r="AG48" i="41"/>
  <c r="AG47" i="41"/>
  <c r="AG46" i="41"/>
  <c r="AG45" i="41"/>
  <c r="AG44" i="41"/>
  <c r="AG43" i="41"/>
  <c r="AG42" i="41"/>
  <c r="AG41" i="41"/>
  <c r="AG40" i="41"/>
  <c r="AG39" i="41"/>
  <c r="AG38" i="41"/>
  <c r="AG37" i="41"/>
  <c r="AG36" i="41"/>
  <c r="AG35" i="41"/>
  <c r="AG34" i="41"/>
  <c r="AG33" i="41"/>
  <c r="AD56" i="41"/>
  <c r="AD55" i="41"/>
  <c r="AD54" i="41"/>
  <c r="AD53" i="41"/>
  <c r="AD52" i="41"/>
  <c r="AD51" i="41"/>
  <c r="AD50" i="41"/>
  <c r="AD49" i="41"/>
  <c r="AD48" i="41"/>
  <c r="AD47" i="41"/>
  <c r="AD46" i="41"/>
  <c r="AD45" i="41"/>
  <c r="AD44" i="41"/>
  <c r="AD43" i="41"/>
  <c r="AD42" i="41"/>
  <c r="AD41" i="41"/>
  <c r="AD40" i="41"/>
  <c r="AD39" i="41"/>
  <c r="AD38" i="41"/>
  <c r="AD37" i="41"/>
  <c r="AD36" i="41"/>
  <c r="AD35" i="41"/>
  <c r="AD34" i="41"/>
  <c r="AD33" i="41"/>
  <c r="AC56" i="41"/>
  <c r="AC55" i="41"/>
  <c r="AC54" i="41"/>
  <c r="AC53" i="41"/>
  <c r="AC52" i="41"/>
  <c r="AC51" i="41"/>
  <c r="AC50" i="41"/>
  <c r="AC49" i="41"/>
  <c r="AC48" i="41"/>
  <c r="AC47" i="41"/>
  <c r="AC46" i="41"/>
  <c r="AC45" i="41"/>
  <c r="AC44" i="41"/>
  <c r="AC43" i="41"/>
  <c r="AC42" i="41"/>
  <c r="AC41" i="41"/>
  <c r="AC40" i="41"/>
  <c r="AC39" i="41"/>
  <c r="AC38" i="41"/>
  <c r="AC37" i="41"/>
  <c r="AC36" i="41"/>
  <c r="AC35" i="41"/>
  <c r="AC34" i="41"/>
  <c r="AC33" i="41"/>
  <c r="Z56" i="41"/>
  <c r="Z55" i="41"/>
  <c r="Z54" i="41"/>
  <c r="Z53" i="41"/>
  <c r="Z52" i="41"/>
  <c r="Z51" i="41"/>
  <c r="Z50" i="41"/>
  <c r="Z49" i="41"/>
  <c r="Z48" i="41"/>
  <c r="Z47" i="41"/>
  <c r="Z46" i="41"/>
  <c r="Z45" i="41"/>
  <c r="Z44" i="41"/>
  <c r="Z43" i="41"/>
  <c r="Z42" i="41"/>
  <c r="Z41" i="41"/>
  <c r="Z40" i="41"/>
  <c r="Z39" i="41"/>
  <c r="Z38" i="41"/>
  <c r="Z37" i="41"/>
  <c r="Z36" i="41"/>
  <c r="Z35" i="41"/>
  <c r="Z34" i="41"/>
  <c r="Z33" i="41"/>
  <c r="Y56" i="41"/>
  <c r="Y55" i="41"/>
  <c r="Y54" i="41"/>
  <c r="Y53" i="41"/>
  <c r="Y52" i="41"/>
  <c r="Y51" i="41"/>
  <c r="Y50" i="41"/>
  <c r="Y49" i="41"/>
  <c r="Y48" i="41"/>
  <c r="Y47" i="41"/>
  <c r="Y46" i="41"/>
  <c r="Y45" i="41"/>
  <c r="Y44" i="41"/>
  <c r="Y43" i="41"/>
  <c r="Y42" i="41"/>
  <c r="Y41" i="41"/>
  <c r="Y40" i="41"/>
  <c r="Y39" i="41"/>
  <c r="Y38" i="41"/>
  <c r="Y37" i="41"/>
  <c r="Y36" i="41"/>
  <c r="Y35" i="41"/>
  <c r="Y34" i="41"/>
  <c r="Y33" i="41"/>
  <c r="V56" i="41"/>
  <c r="V55" i="41"/>
  <c r="V54" i="41"/>
  <c r="V53" i="41"/>
  <c r="V52" i="41"/>
  <c r="V51" i="41"/>
  <c r="V50" i="41"/>
  <c r="V49" i="41"/>
  <c r="V48" i="41"/>
  <c r="V47" i="41"/>
  <c r="V46" i="41"/>
  <c r="V45" i="41"/>
  <c r="V44" i="41"/>
  <c r="V43" i="41"/>
  <c r="V42" i="41"/>
  <c r="V41" i="41"/>
  <c r="V40" i="41"/>
  <c r="V39" i="41"/>
  <c r="V38" i="41"/>
  <c r="V37" i="41"/>
  <c r="V36" i="41"/>
  <c r="V35" i="41"/>
  <c r="V34" i="41"/>
  <c r="V33" i="41"/>
  <c r="U56" i="41"/>
  <c r="U55" i="41"/>
  <c r="U54" i="41"/>
  <c r="U53" i="41"/>
  <c r="U52" i="41"/>
  <c r="U51" i="41"/>
  <c r="U50" i="41"/>
  <c r="U49" i="41"/>
  <c r="U48" i="41"/>
  <c r="U47" i="41"/>
  <c r="U46" i="41"/>
  <c r="U45" i="41"/>
  <c r="U44" i="41"/>
  <c r="U43" i="41"/>
  <c r="U42" i="41"/>
  <c r="U41" i="41"/>
  <c r="U40" i="41"/>
  <c r="U39" i="41"/>
  <c r="U38" i="41"/>
  <c r="U37" i="41"/>
  <c r="U36" i="41"/>
  <c r="U35" i="41"/>
  <c r="U34" i="41"/>
  <c r="U33" i="41"/>
  <c r="R56" i="41"/>
  <c r="R55" i="41"/>
  <c r="R54" i="41"/>
  <c r="R53" i="41"/>
  <c r="R52" i="41"/>
  <c r="R51" i="41"/>
  <c r="R50" i="41"/>
  <c r="R49" i="41"/>
  <c r="R48" i="41"/>
  <c r="R47" i="41"/>
  <c r="R46" i="41"/>
  <c r="R45" i="41"/>
  <c r="R44" i="41"/>
  <c r="R43" i="41"/>
  <c r="R42" i="41"/>
  <c r="R41" i="41"/>
  <c r="R40" i="41"/>
  <c r="R39" i="41"/>
  <c r="R38" i="41"/>
  <c r="R37" i="41"/>
  <c r="R36" i="41"/>
  <c r="R35" i="41"/>
  <c r="R34" i="41"/>
  <c r="R33" i="41"/>
  <c r="Q56" i="41"/>
  <c r="Q55" i="41"/>
  <c r="Q54" i="41"/>
  <c r="Q53" i="41"/>
  <c r="Q52" i="41"/>
  <c r="Q51" i="41"/>
  <c r="Q50" i="41"/>
  <c r="Q49" i="41"/>
  <c r="Q48" i="41"/>
  <c r="Q47" i="41"/>
  <c r="Q46" i="41"/>
  <c r="Q45" i="41"/>
  <c r="Q44" i="41"/>
  <c r="Q43" i="41"/>
  <c r="Q42" i="41"/>
  <c r="Q41" i="41"/>
  <c r="Q40" i="41"/>
  <c r="Q39" i="41"/>
  <c r="Q38" i="41"/>
  <c r="Q37" i="41"/>
  <c r="Q36" i="41"/>
  <c r="Q35" i="41"/>
  <c r="Q34" i="41"/>
  <c r="Q33" i="41"/>
  <c r="N56" i="41"/>
  <c r="N55" i="41"/>
  <c r="N54" i="41"/>
  <c r="N53" i="41"/>
  <c r="N52" i="41"/>
  <c r="N51" i="41"/>
  <c r="N50" i="41"/>
  <c r="N49" i="41"/>
  <c r="N48" i="41"/>
  <c r="N47" i="41"/>
  <c r="N46" i="41"/>
  <c r="N45" i="41"/>
  <c r="N44" i="41"/>
  <c r="N43" i="41"/>
  <c r="N42" i="41"/>
  <c r="N41" i="41"/>
  <c r="N40" i="41"/>
  <c r="N39" i="41"/>
  <c r="N38" i="41"/>
  <c r="N37" i="41"/>
  <c r="N36" i="41"/>
  <c r="N35" i="41"/>
  <c r="N34" i="41"/>
  <c r="N33" i="41"/>
  <c r="M56" i="41"/>
  <c r="M55" i="41"/>
  <c r="M54" i="41"/>
  <c r="M53" i="41"/>
  <c r="M52" i="41"/>
  <c r="M51" i="41"/>
  <c r="M50" i="41"/>
  <c r="M49" i="41"/>
  <c r="M48" i="41"/>
  <c r="M47" i="41"/>
  <c r="M46" i="41"/>
  <c r="M45" i="41"/>
  <c r="M44" i="41"/>
  <c r="M43" i="41"/>
  <c r="M42" i="41"/>
  <c r="M41" i="41"/>
  <c r="M40" i="41"/>
  <c r="M39" i="41"/>
  <c r="M38" i="41"/>
  <c r="M37" i="41"/>
  <c r="M36" i="41"/>
  <c r="M35" i="41"/>
  <c r="M34" i="41"/>
  <c r="M33" i="41"/>
  <c r="J56" i="41"/>
  <c r="J55" i="41"/>
  <c r="J54" i="41"/>
  <c r="J53" i="41"/>
  <c r="J52" i="41"/>
  <c r="J51" i="41"/>
  <c r="J50" i="41"/>
  <c r="J49" i="41"/>
  <c r="J48" i="41"/>
  <c r="J47" i="41"/>
  <c r="J46" i="41"/>
  <c r="J45" i="41"/>
  <c r="J44" i="41"/>
  <c r="J43" i="41"/>
  <c r="J42" i="41"/>
  <c r="J41" i="41"/>
  <c r="J40" i="41"/>
  <c r="J39" i="41"/>
  <c r="J38" i="41"/>
  <c r="J37" i="41"/>
  <c r="J36" i="41"/>
  <c r="J35" i="41"/>
  <c r="J34" i="41"/>
  <c r="J33" i="41"/>
  <c r="I56" i="41"/>
  <c r="I55" i="41"/>
  <c r="I54" i="41"/>
  <c r="I53" i="41"/>
  <c r="I52" i="41"/>
  <c r="I51" i="41"/>
  <c r="I50" i="41"/>
  <c r="I49" i="41"/>
  <c r="I48" i="41"/>
  <c r="I47" i="41"/>
  <c r="I46" i="41"/>
  <c r="I45" i="41"/>
  <c r="I44" i="41"/>
  <c r="I43" i="41"/>
  <c r="I42" i="41"/>
  <c r="I41" i="41"/>
  <c r="I40" i="41"/>
  <c r="I39" i="41"/>
  <c r="I38" i="41"/>
  <c r="I37" i="41"/>
  <c r="I36" i="41"/>
  <c r="I35" i="41"/>
  <c r="I34" i="41"/>
  <c r="I33" i="41"/>
  <c r="F56" i="41"/>
  <c r="F55" i="41"/>
  <c r="F54" i="41"/>
  <c r="F53" i="41"/>
  <c r="F52" i="41"/>
  <c r="F51" i="41"/>
  <c r="F50" i="41"/>
  <c r="F49" i="41"/>
  <c r="F48" i="41"/>
  <c r="F47" i="41"/>
  <c r="F46" i="41"/>
  <c r="F45" i="41"/>
  <c r="F44" i="41"/>
  <c r="F43" i="41"/>
  <c r="F42" i="41"/>
  <c r="F41" i="41"/>
  <c r="F40" i="41"/>
  <c r="F39" i="41"/>
  <c r="F38" i="41"/>
  <c r="F37" i="41"/>
  <c r="F36" i="41"/>
  <c r="F35" i="41"/>
  <c r="F34" i="41"/>
  <c r="F33" i="41"/>
  <c r="E56" i="41"/>
  <c r="E55" i="41"/>
  <c r="E54" i="41"/>
  <c r="E53" i="41"/>
  <c r="E52" i="41"/>
  <c r="E51" i="41"/>
  <c r="E50" i="41"/>
  <c r="E49" i="41"/>
  <c r="E48" i="41"/>
  <c r="E47" i="41"/>
  <c r="E46" i="41"/>
  <c r="E45" i="41"/>
  <c r="E44" i="41"/>
  <c r="E43" i="41"/>
  <c r="E42" i="41"/>
  <c r="E41" i="41"/>
  <c r="E40" i="41"/>
  <c r="E39" i="41"/>
  <c r="E38" i="41"/>
  <c r="E37" i="41"/>
  <c r="E36" i="41"/>
  <c r="E35" i="41"/>
  <c r="E34" i="41"/>
  <c r="E33" i="41"/>
  <c r="N18" i="5"/>
  <c r="N19" i="5" s="1"/>
  <c r="N21" i="5" s="1"/>
  <c r="N36" i="5" s="1"/>
  <c r="M18" i="5"/>
  <c r="M19" i="5" s="1"/>
  <c r="M21" i="5" s="1"/>
  <c r="M36" i="5" s="1"/>
  <c r="L18" i="5"/>
  <c r="L19" i="5" s="1"/>
  <c r="L21" i="5" s="1"/>
  <c r="L36" i="5" s="1"/>
  <c r="K18" i="5"/>
  <c r="K19" i="5" s="1"/>
  <c r="K21" i="5" s="1"/>
  <c r="K36" i="5" s="1"/>
  <c r="J18" i="5"/>
  <c r="J19" i="5" s="1"/>
  <c r="J21" i="5" s="1"/>
  <c r="J36" i="5" s="1"/>
  <c r="I18" i="5"/>
  <c r="I19" i="5" s="1"/>
  <c r="I21" i="5" s="1"/>
  <c r="I36" i="5" s="1"/>
  <c r="H18" i="5"/>
  <c r="H19" i="5" s="1"/>
  <c r="H21" i="5" s="1"/>
  <c r="H36" i="5" s="1"/>
  <c r="G18" i="5"/>
  <c r="G19" i="5" s="1"/>
  <c r="G21" i="5" s="1"/>
  <c r="G36" i="5" s="1"/>
  <c r="F18" i="5"/>
  <c r="F19" i="5" s="1"/>
  <c r="F21" i="5" s="1"/>
  <c r="F36" i="5" s="1"/>
  <c r="E18" i="5"/>
  <c r="E19" i="5" s="1"/>
  <c r="E21" i="5" s="1"/>
  <c r="E36" i="5" s="1"/>
  <c r="D18" i="5"/>
  <c r="D19" i="5" s="1"/>
  <c r="D21" i="5" s="1"/>
  <c r="D36" i="5" s="1"/>
  <c r="G56" i="41" l="1"/>
  <c r="E57" i="41"/>
  <c r="F38" i="63"/>
  <c r="F64" i="63"/>
  <c r="F82" i="63"/>
  <c r="F100" i="63"/>
  <c r="F116" i="63"/>
  <c r="F126" i="63"/>
  <c r="F160" i="63"/>
  <c r="F186" i="63"/>
  <c r="F31" i="63"/>
  <c r="F39" i="63"/>
  <c r="F47" i="63"/>
  <c r="F57" i="63"/>
  <c r="F65" i="63"/>
  <c r="F73" i="63"/>
  <c r="F75" i="63"/>
  <c r="F83" i="63"/>
  <c r="F91" i="63"/>
  <c r="F101" i="63"/>
  <c r="F109" i="63"/>
  <c r="F117" i="63"/>
  <c r="F127" i="63"/>
  <c r="F135" i="63"/>
  <c r="F143" i="63"/>
  <c r="F153" i="63"/>
  <c r="F161" i="63"/>
  <c r="F169" i="63"/>
  <c r="F171" i="63"/>
  <c r="F179" i="63"/>
  <c r="F187" i="63"/>
  <c r="F197" i="63"/>
  <c r="F205" i="63"/>
  <c r="F213" i="63"/>
  <c r="F223" i="63"/>
  <c r="F231" i="63"/>
  <c r="F239" i="63"/>
  <c r="F249" i="63"/>
  <c r="F257" i="63"/>
  <c r="F265" i="63"/>
  <c r="F267" i="63"/>
  <c r="F275" i="63"/>
  <c r="F283" i="63"/>
  <c r="F30" i="63"/>
  <c r="F56" i="63"/>
  <c r="F134" i="63"/>
  <c r="F40" i="63"/>
  <c r="F66" i="63"/>
  <c r="F76" i="63"/>
  <c r="F110" i="63"/>
  <c r="F128" i="63"/>
  <c r="F136" i="63"/>
  <c r="F154" i="63"/>
  <c r="F162" i="63"/>
  <c r="F172" i="63"/>
  <c r="F180" i="63"/>
  <c r="F188" i="63"/>
  <c r="F198" i="63"/>
  <c r="F206" i="63"/>
  <c r="F214" i="63"/>
  <c r="F224" i="63"/>
  <c r="F232" i="63"/>
  <c r="F240" i="63"/>
  <c r="F250" i="63"/>
  <c r="F258" i="63"/>
  <c r="F268" i="63"/>
  <c r="F276" i="63"/>
  <c r="F284" i="63"/>
  <c r="F46" i="63"/>
  <c r="F32" i="63"/>
  <c r="F48" i="63"/>
  <c r="F58" i="63"/>
  <c r="F84" i="63"/>
  <c r="F92" i="63"/>
  <c r="F102" i="63"/>
  <c r="F118" i="63"/>
  <c r="F144" i="63"/>
  <c r="F33" i="63"/>
  <c r="F41" i="63"/>
  <c r="F49" i="63"/>
  <c r="F51" i="63"/>
  <c r="F59" i="63"/>
  <c r="F67" i="63"/>
  <c r="F77" i="63"/>
  <c r="F85" i="63"/>
  <c r="F93" i="63"/>
  <c r="F103" i="63"/>
  <c r="F111" i="63"/>
  <c r="F119" i="63"/>
  <c r="F129" i="63"/>
  <c r="F137" i="63"/>
  <c r="F145" i="63"/>
  <c r="F147" i="63"/>
  <c r="F155" i="63"/>
  <c r="F163" i="63"/>
  <c r="F173" i="63"/>
  <c r="F181" i="63"/>
  <c r="F189" i="63"/>
  <c r="F199" i="63"/>
  <c r="F207" i="63"/>
  <c r="F215" i="63"/>
  <c r="F225" i="63"/>
  <c r="F233" i="63"/>
  <c r="F241" i="63"/>
  <c r="F243" i="63"/>
  <c r="F251" i="63"/>
  <c r="F259" i="63"/>
  <c r="F269" i="63"/>
  <c r="F277" i="63"/>
  <c r="F285" i="63"/>
  <c r="F42" i="63"/>
  <c r="F86" i="63"/>
  <c r="F112" i="63"/>
  <c r="F138" i="63"/>
  <c r="F148" i="63"/>
  <c r="F174" i="63"/>
  <c r="F190" i="63"/>
  <c r="F200" i="63"/>
  <c r="F208" i="63"/>
  <c r="F216" i="63"/>
  <c r="F226" i="63"/>
  <c r="F234" i="63"/>
  <c r="F252" i="63"/>
  <c r="F260" i="63"/>
  <c r="F270" i="63"/>
  <c r="F278" i="63"/>
  <c r="F286" i="63"/>
  <c r="F34" i="63"/>
  <c r="F52" i="63"/>
  <c r="F78" i="63"/>
  <c r="F104" i="63"/>
  <c r="F120" i="63"/>
  <c r="F156" i="63"/>
  <c r="F164" i="63"/>
  <c r="F182" i="63"/>
  <c r="F244" i="63"/>
  <c r="F35" i="63"/>
  <c r="F43" i="63"/>
  <c r="F53" i="63"/>
  <c r="F61" i="63"/>
  <c r="F69" i="63"/>
  <c r="F79" i="63"/>
  <c r="F87" i="63"/>
  <c r="F95" i="63"/>
  <c r="F105" i="63"/>
  <c r="F113" i="63"/>
  <c r="F121" i="63"/>
  <c r="F123" i="63"/>
  <c r="F131" i="63"/>
  <c r="F139" i="63"/>
  <c r="F149" i="63"/>
  <c r="F157" i="63"/>
  <c r="F165" i="63"/>
  <c r="F175" i="63"/>
  <c r="F183" i="63"/>
  <c r="F191" i="63"/>
  <c r="F201" i="63"/>
  <c r="F209" i="63"/>
  <c r="F217" i="63"/>
  <c r="F219" i="63"/>
  <c r="F227" i="63"/>
  <c r="F235" i="63"/>
  <c r="F245" i="63"/>
  <c r="F253" i="63"/>
  <c r="F261" i="63"/>
  <c r="F271" i="63"/>
  <c r="F279" i="63"/>
  <c r="F287" i="63"/>
  <c r="F60" i="63"/>
  <c r="F130" i="63"/>
  <c r="F62" i="63"/>
  <c r="F70" i="63"/>
  <c r="F80" i="63"/>
  <c r="F96" i="63"/>
  <c r="F106" i="63"/>
  <c r="F114" i="63"/>
  <c r="F124" i="63"/>
  <c r="F132" i="63"/>
  <c r="F150" i="63"/>
  <c r="F158" i="63"/>
  <c r="F166" i="63"/>
  <c r="F176" i="63"/>
  <c r="F184" i="63"/>
  <c r="F192" i="63"/>
  <c r="F202" i="63"/>
  <c r="F210" i="63"/>
  <c r="F220" i="63"/>
  <c r="F228" i="63"/>
  <c r="F236" i="63"/>
  <c r="F246" i="63"/>
  <c r="F254" i="63"/>
  <c r="F262" i="63"/>
  <c r="F272" i="63"/>
  <c r="F280" i="63"/>
  <c r="F288" i="63"/>
  <c r="F68" i="63"/>
  <c r="F94" i="63"/>
  <c r="F28" i="63"/>
  <c r="F36" i="63"/>
  <c r="F44" i="63"/>
  <c r="F54" i="63"/>
  <c r="F88" i="63"/>
  <c r="F140" i="63"/>
  <c r="F29" i="63"/>
  <c r="F37" i="63"/>
  <c r="F45" i="63"/>
  <c r="F55" i="63"/>
  <c r="F63" i="63"/>
  <c r="F71" i="63"/>
  <c r="F81" i="63"/>
  <c r="F89" i="63"/>
  <c r="F97" i="63"/>
  <c r="F99" i="63"/>
  <c r="F107" i="63"/>
  <c r="F115" i="63"/>
  <c r="F125" i="63"/>
  <c r="F133" i="63"/>
  <c r="F141" i="63"/>
  <c r="F151" i="63"/>
  <c r="F159" i="63"/>
  <c r="F167" i="63"/>
  <c r="F177" i="63"/>
  <c r="F185" i="63"/>
  <c r="F193" i="63"/>
  <c r="F195" i="63"/>
  <c r="F203" i="63"/>
  <c r="F211" i="63"/>
  <c r="F221" i="63"/>
  <c r="F229" i="63"/>
  <c r="F237" i="63"/>
  <c r="F247" i="63"/>
  <c r="F255" i="63"/>
  <c r="F263" i="63"/>
  <c r="F273" i="63"/>
  <c r="F281" i="63"/>
  <c r="F289" i="63"/>
  <c r="F72" i="63"/>
  <c r="F90" i="63"/>
  <c r="F108" i="63"/>
  <c r="F142" i="63"/>
  <c r="F152" i="63"/>
  <c r="F168" i="63"/>
  <c r="F178" i="63"/>
  <c r="F196" i="63"/>
  <c r="F204" i="63"/>
  <c r="F212" i="63"/>
  <c r="F222" i="63"/>
  <c r="F230" i="63"/>
  <c r="F238" i="63"/>
  <c r="F248" i="63"/>
  <c r="F256" i="63"/>
  <c r="F264" i="63"/>
  <c r="F274" i="63"/>
  <c r="F282" i="63"/>
  <c r="F50" i="63"/>
  <c r="F242" i="63"/>
  <c r="F170" i="63"/>
  <c r="F194" i="63"/>
  <c r="F26" i="63"/>
  <c r="F98" i="63"/>
  <c r="F74" i="63"/>
  <c r="F266" i="63"/>
  <c r="F122" i="63"/>
  <c r="F218" i="63"/>
  <c r="F146" i="63"/>
  <c r="AU40" i="41"/>
  <c r="AU48" i="41"/>
  <c r="AU56" i="41"/>
  <c r="Q57" i="41"/>
  <c r="AU33" i="41"/>
  <c r="AU41" i="41"/>
  <c r="AU49" i="41"/>
  <c r="AU34" i="41"/>
  <c r="AU35" i="41"/>
  <c r="AU43" i="41"/>
  <c r="AU51" i="41"/>
  <c r="AU36" i="41"/>
  <c r="AU44" i="41"/>
  <c r="AU52" i="41"/>
  <c r="AU37" i="41"/>
  <c r="AU45" i="41"/>
  <c r="AU53" i="41"/>
  <c r="AU38" i="41"/>
  <c r="AU46" i="41"/>
  <c r="AU54" i="41"/>
  <c r="AU39" i="41"/>
  <c r="AU47" i="41"/>
  <c r="AU55" i="41"/>
  <c r="U57" i="41"/>
  <c r="I57" i="41"/>
  <c r="M57" i="41"/>
  <c r="Y57" i="41"/>
  <c r="AC57" i="41"/>
  <c r="AG57" i="41"/>
  <c r="AK57" i="41"/>
  <c r="AO57" i="41"/>
  <c r="AS57" i="41"/>
  <c r="C67" i="12"/>
  <c r="C18" i="5" s="1"/>
  <c r="O18" i="5" l="1"/>
  <c r="O19" i="5" s="1"/>
  <c r="C19" i="5"/>
  <c r="AS89" i="41"/>
  <c r="AK89" i="41"/>
  <c r="AG89" i="41"/>
  <c r="AC89" i="41"/>
  <c r="U89" i="41"/>
  <c r="I89" i="41"/>
  <c r="B88" i="41"/>
  <c r="B87" i="41"/>
  <c r="B86" i="41"/>
  <c r="B85" i="41"/>
  <c r="B84" i="41"/>
  <c r="B83" i="41"/>
  <c r="B82" i="41"/>
  <c r="B81" i="41"/>
  <c r="B80" i="41"/>
  <c r="B79" i="41"/>
  <c r="B78" i="41"/>
  <c r="B77" i="41"/>
  <c r="B76" i="41"/>
  <c r="B75" i="41"/>
  <c r="B74" i="41"/>
  <c r="B73" i="41"/>
  <c r="B72" i="41"/>
  <c r="B71" i="41"/>
  <c r="B70" i="41"/>
  <c r="B69" i="41"/>
  <c r="B68" i="41"/>
  <c r="B67" i="41"/>
  <c r="B66" i="41"/>
  <c r="B65" i="41"/>
  <c r="A88" i="41"/>
  <c r="A87" i="41"/>
  <c r="A86" i="41"/>
  <c r="A85" i="41"/>
  <c r="A84" i="41"/>
  <c r="A83" i="41"/>
  <c r="A82" i="41"/>
  <c r="A81" i="41"/>
  <c r="A80" i="41"/>
  <c r="A79" i="41"/>
  <c r="A78" i="41"/>
  <c r="A77" i="41"/>
  <c r="A76" i="41"/>
  <c r="A75" i="41"/>
  <c r="A74" i="41"/>
  <c r="A73" i="41"/>
  <c r="A72" i="41"/>
  <c r="A71" i="41"/>
  <c r="A70" i="41"/>
  <c r="A69" i="41"/>
  <c r="A68" i="41"/>
  <c r="A67" i="41"/>
  <c r="A66" i="41"/>
  <c r="A65" i="41"/>
  <c r="B56" i="41"/>
  <c r="B55" i="41"/>
  <c r="B54" i="41"/>
  <c r="B53" i="41"/>
  <c r="B52" i="41"/>
  <c r="B51" i="41"/>
  <c r="B50" i="41"/>
  <c r="B49" i="41"/>
  <c r="B48" i="41"/>
  <c r="B47" i="41"/>
  <c r="B46" i="41"/>
  <c r="B45" i="41"/>
  <c r="B44" i="41"/>
  <c r="B43" i="41"/>
  <c r="B42" i="41"/>
  <c r="B41" i="41"/>
  <c r="B40" i="41"/>
  <c r="B39" i="41"/>
  <c r="B38" i="41"/>
  <c r="B37" i="41"/>
  <c r="B36" i="41"/>
  <c r="B35" i="41"/>
  <c r="B34" i="41"/>
  <c r="B33" i="41"/>
  <c r="A56" i="41"/>
  <c r="A55" i="41"/>
  <c r="A54" i="41"/>
  <c r="A53" i="41"/>
  <c r="A52" i="41"/>
  <c r="A51" i="41"/>
  <c r="A50" i="41"/>
  <c r="A49" i="41"/>
  <c r="A48" i="41"/>
  <c r="A47" i="41"/>
  <c r="A46" i="41"/>
  <c r="A45" i="41"/>
  <c r="A44" i="41"/>
  <c r="A43" i="41"/>
  <c r="A42" i="41"/>
  <c r="A41" i="41"/>
  <c r="A40" i="41"/>
  <c r="A39" i="41"/>
  <c r="A38" i="41"/>
  <c r="A37" i="41"/>
  <c r="A36" i="41"/>
  <c r="A35" i="41"/>
  <c r="A34" i="41"/>
  <c r="A33" i="41"/>
  <c r="A57" i="41" l="1"/>
  <c r="B59" i="41" s="1"/>
  <c r="C33" i="41"/>
  <c r="C57" i="41" s="1"/>
  <c r="AO89" i="41"/>
  <c r="Y89" i="41"/>
  <c r="Q89" i="41"/>
  <c r="M89" i="41"/>
  <c r="E89" i="41"/>
  <c r="A89" i="41"/>
  <c r="B91" i="41" l="1"/>
  <c r="AQ88" i="41"/>
  <c r="AM88" i="41"/>
  <c r="AI88" i="41"/>
  <c r="AE88" i="41"/>
  <c r="W88" i="41"/>
  <c r="S88" i="41"/>
  <c r="K88" i="41"/>
  <c r="G88" i="41"/>
  <c r="AU87" i="41"/>
  <c r="AQ87" i="41"/>
  <c r="AM87" i="41"/>
  <c r="AI87" i="41"/>
  <c r="AA87" i="41"/>
  <c r="W87" i="41"/>
  <c r="S87" i="41"/>
  <c r="O87" i="41"/>
  <c r="G87" i="41"/>
  <c r="AQ86" i="41"/>
  <c r="AM86" i="41"/>
  <c r="AI86" i="41"/>
  <c r="AE86" i="41"/>
  <c r="W86" i="41"/>
  <c r="S86" i="41"/>
  <c r="K86" i="41"/>
  <c r="G86" i="41"/>
  <c r="AU85" i="41"/>
  <c r="AM85" i="41"/>
  <c r="AI85" i="41"/>
  <c r="AA85" i="41"/>
  <c r="W85" i="41"/>
  <c r="S85" i="41"/>
  <c r="O85" i="41"/>
  <c r="G85" i="41"/>
  <c r="AQ84" i="41"/>
  <c r="AM84" i="41"/>
  <c r="AI84" i="41"/>
  <c r="AE84" i="41"/>
  <c r="AA84" i="41"/>
  <c r="W84" i="41"/>
  <c r="S84" i="41"/>
  <c r="O84" i="41"/>
  <c r="G84" i="41"/>
  <c r="AU83" i="41"/>
  <c r="AQ83" i="41"/>
  <c r="AM83" i="41"/>
  <c r="AI83" i="41"/>
  <c r="AA83" i="41"/>
  <c r="S83" i="41"/>
  <c r="O83" i="41"/>
  <c r="G83" i="41"/>
  <c r="AM82" i="41"/>
  <c r="AI82" i="41"/>
  <c r="AA82" i="41"/>
  <c r="S82" i="41"/>
  <c r="K82" i="41"/>
  <c r="G82" i="41"/>
  <c r="C82" i="41"/>
  <c r="AU81" i="41"/>
  <c r="AQ81" i="41"/>
  <c r="AI81" i="41"/>
  <c r="AE81" i="41"/>
  <c r="S81" i="41"/>
  <c r="O81" i="41"/>
  <c r="K81" i="41"/>
  <c r="C81" i="41"/>
  <c r="AM80" i="41"/>
  <c r="AI80" i="41"/>
  <c r="AE80" i="41"/>
  <c r="AA80" i="41"/>
  <c r="W80" i="41"/>
  <c r="S80" i="41"/>
  <c r="K80" i="41"/>
  <c r="G80" i="41"/>
  <c r="AM79" i="41"/>
  <c r="AE79" i="41"/>
  <c r="AA79" i="41"/>
  <c r="W79" i="41"/>
  <c r="S79" i="41"/>
  <c r="K79" i="41"/>
  <c r="AU78" i="41"/>
  <c r="AQ78" i="41"/>
  <c r="AM78" i="41"/>
  <c r="AE78" i="41"/>
  <c r="W78" i="41"/>
  <c r="S78" i="41"/>
  <c r="K78" i="41"/>
  <c r="AQ77" i="41"/>
  <c r="AI77" i="41"/>
  <c r="AE77" i="41"/>
  <c r="W77" i="41"/>
  <c r="G77" i="41"/>
  <c r="AQ76" i="41"/>
  <c r="AI76" i="41"/>
  <c r="S76" i="41"/>
  <c r="O76" i="41"/>
  <c r="G76" i="41"/>
  <c r="AM75" i="41"/>
  <c r="AI75" i="41"/>
  <c r="AA75" i="41"/>
  <c r="W75" i="41"/>
  <c r="S75" i="41"/>
  <c r="K75" i="41"/>
  <c r="G75" i="41"/>
  <c r="AU74" i="41"/>
  <c r="AI74" i="41"/>
  <c r="AE74" i="41"/>
  <c r="S74" i="41"/>
  <c r="K74" i="41"/>
  <c r="C74" i="41"/>
  <c r="AM73" i="41"/>
  <c r="AI73" i="41"/>
  <c r="AE73" i="41"/>
  <c r="O73" i="41"/>
  <c r="G73" i="41"/>
  <c r="AQ72" i="41"/>
  <c r="AM72" i="41"/>
  <c r="AI72" i="41"/>
  <c r="W72" i="41"/>
  <c r="S72" i="41"/>
  <c r="O72" i="41"/>
  <c r="AU71" i="41"/>
  <c r="AI71" i="41"/>
  <c r="AA71" i="41"/>
  <c r="W71" i="41"/>
  <c r="S71" i="41"/>
  <c r="K71" i="41"/>
  <c r="G71" i="41"/>
  <c r="AU70" i="41"/>
  <c r="AQ70" i="41"/>
  <c r="AM70" i="41"/>
  <c r="AI70" i="41"/>
  <c r="AA70" i="41"/>
  <c r="S70" i="41"/>
  <c r="K70" i="41"/>
  <c r="C70" i="41"/>
  <c r="AU69" i="41"/>
  <c r="AI69" i="41"/>
  <c r="AE69" i="41"/>
  <c r="S69" i="41"/>
  <c r="K69" i="41"/>
  <c r="G69" i="41"/>
  <c r="AI68" i="41"/>
  <c r="AE68" i="41"/>
  <c r="W68" i="41"/>
  <c r="G68" i="41"/>
  <c r="AI67" i="41"/>
  <c r="S67" i="41"/>
  <c r="O67" i="41"/>
  <c r="G67" i="41"/>
  <c r="AQ66" i="41"/>
  <c r="AI66" i="41"/>
  <c r="S66" i="41"/>
  <c r="K66" i="41"/>
  <c r="AU65" i="41"/>
  <c r="AQ65" i="41"/>
  <c r="AM65" i="41"/>
  <c r="AA65" i="41"/>
  <c r="S65" i="41"/>
  <c r="C65" i="41"/>
  <c r="AI56" i="41"/>
  <c r="W56" i="41"/>
  <c r="S56" i="41"/>
  <c r="W55" i="41"/>
  <c r="S55" i="41"/>
  <c r="G55" i="41"/>
  <c r="C55" i="41"/>
  <c r="AM54" i="41"/>
  <c r="AI54" i="41"/>
  <c r="AE54" i="41"/>
  <c r="G54" i="41"/>
  <c r="C54" i="41"/>
  <c r="AM53" i="41"/>
  <c r="AI53" i="41"/>
  <c r="AE53" i="41"/>
  <c r="O53" i="41"/>
  <c r="G53" i="41"/>
  <c r="AM52" i="41"/>
  <c r="AI52" i="41"/>
  <c r="AE52" i="41"/>
  <c r="W52" i="41"/>
  <c r="S52" i="41"/>
  <c r="G52" i="41"/>
  <c r="W51" i="41"/>
  <c r="S51" i="41"/>
  <c r="O51" i="41"/>
  <c r="G51" i="41"/>
  <c r="AE50" i="41"/>
  <c r="W50" i="41"/>
  <c r="S50" i="41"/>
  <c r="G50" i="41"/>
  <c r="AM49" i="41"/>
  <c r="AI49" i="41"/>
  <c r="W49" i="41"/>
  <c r="S49" i="41"/>
  <c r="O49" i="41"/>
  <c r="AM48" i="41"/>
  <c r="AI48" i="41"/>
  <c r="W48" i="41"/>
  <c r="S48" i="41"/>
  <c r="O48" i="41"/>
  <c r="AM47" i="41"/>
  <c r="AI47" i="41"/>
  <c r="W47" i="41"/>
  <c r="S47" i="41"/>
  <c r="O47" i="41"/>
  <c r="G47" i="41"/>
  <c r="AQ46" i="41"/>
  <c r="AM46" i="41"/>
  <c r="AI46" i="41"/>
  <c r="AE46" i="41"/>
  <c r="S46" i="41"/>
  <c r="O46" i="41"/>
  <c r="K46" i="41"/>
  <c r="AI45" i="41"/>
  <c r="AE45" i="41"/>
  <c r="O45" i="41"/>
  <c r="G45" i="41"/>
  <c r="AQ44" i="41"/>
  <c r="AM44" i="41"/>
  <c r="AI44" i="41"/>
  <c r="AE44" i="41"/>
  <c r="S44" i="41"/>
  <c r="K44" i="41"/>
  <c r="G44" i="41"/>
  <c r="AI43" i="41"/>
  <c r="AA43" i="41"/>
  <c r="W43" i="41"/>
  <c r="S43" i="41"/>
  <c r="O43" i="41"/>
  <c r="AI42" i="41"/>
  <c r="AE42" i="41"/>
  <c r="W42" i="41"/>
  <c r="S42" i="41"/>
  <c r="O42" i="41"/>
  <c r="AM41" i="41"/>
  <c r="AI41" i="41"/>
  <c r="AA41" i="41"/>
  <c r="W41" i="41"/>
  <c r="S41" i="41"/>
  <c r="O41" i="41"/>
  <c r="AQ40" i="41"/>
  <c r="AM40" i="41"/>
  <c r="AI40" i="41"/>
  <c r="AE40" i="41"/>
  <c r="S40" i="41"/>
  <c r="O40" i="41"/>
  <c r="AM39" i="41"/>
  <c r="AI39" i="41"/>
  <c r="AE39" i="41"/>
  <c r="S39" i="41"/>
  <c r="O39" i="41"/>
  <c r="G39" i="41"/>
  <c r="AM38" i="41"/>
  <c r="AI38" i="41"/>
  <c r="AE38" i="41"/>
  <c r="S38" i="41"/>
  <c r="K38" i="41"/>
  <c r="G38" i="41"/>
  <c r="C38" i="41"/>
  <c r="AI37" i="41"/>
  <c r="AE37" i="41"/>
  <c r="S37" i="41"/>
  <c r="O37" i="41"/>
  <c r="G37" i="41"/>
  <c r="C37" i="41"/>
  <c r="AI36" i="41"/>
  <c r="AE36" i="41"/>
  <c r="W36" i="41"/>
  <c r="S36" i="41"/>
  <c r="K36" i="41"/>
  <c r="G36" i="41"/>
  <c r="AM35" i="41"/>
  <c r="AI35" i="41"/>
  <c r="AA35" i="41"/>
  <c r="W35" i="41"/>
  <c r="S35" i="41"/>
  <c r="O35" i="41"/>
  <c r="AI34" i="41"/>
  <c r="AE34" i="41"/>
  <c r="S34" i="41"/>
  <c r="O34" i="41"/>
  <c r="AI33" i="41"/>
  <c r="AA33" i="41"/>
  <c r="S33" i="41"/>
  <c r="O33" i="41"/>
  <c r="G33" i="41"/>
  <c r="C42" i="41" l="1"/>
  <c r="C43" i="41"/>
  <c r="C45" i="41"/>
  <c r="C56" i="41"/>
  <c r="C69" i="41"/>
  <c r="C34" i="41"/>
  <c r="C35" i="41"/>
  <c r="C39" i="41"/>
  <c r="C47" i="41"/>
  <c r="C50" i="41"/>
  <c r="C77" i="41"/>
  <c r="C78" i="41"/>
  <c r="C80" i="41"/>
  <c r="C84" i="41"/>
  <c r="C36" i="41"/>
  <c r="C44" i="41"/>
  <c r="C51" i="41"/>
  <c r="C52" i="41"/>
  <c r="C53" i="41"/>
  <c r="C66" i="41"/>
  <c r="C75" i="41"/>
  <c r="C85" i="41"/>
  <c r="C87" i="41"/>
  <c r="C40" i="41"/>
  <c r="C68" i="41"/>
  <c r="C73" i="41"/>
  <c r="C86" i="41"/>
  <c r="C88" i="41"/>
  <c r="C79" i="41"/>
  <c r="C41" i="41"/>
  <c r="C46" i="41"/>
  <c r="C83" i="41"/>
  <c r="W34" i="41"/>
  <c r="AQ34" i="41"/>
  <c r="AE41" i="41"/>
  <c r="AQ42" i="41"/>
  <c r="S53" i="41"/>
  <c r="AM33" i="41"/>
  <c r="K34" i="41"/>
  <c r="AM34" i="41"/>
  <c r="AE35" i="41"/>
  <c r="AQ36" i="41"/>
  <c r="W37" i="41"/>
  <c r="O38" i="41"/>
  <c r="W38" i="41"/>
  <c r="AA39" i="41"/>
  <c r="G40" i="41"/>
  <c r="G41" i="41"/>
  <c r="K42" i="41"/>
  <c r="AM42" i="41"/>
  <c r="AE43" i="41"/>
  <c r="AM43" i="41"/>
  <c r="S45" i="41"/>
  <c r="AI50" i="41"/>
  <c r="AI51" i="41"/>
  <c r="AI55" i="41"/>
  <c r="C67" i="41"/>
  <c r="C72" i="41"/>
  <c r="S77" i="41"/>
  <c r="AE33" i="41"/>
  <c r="O36" i="41"/>
  <c r="AA37" i="41"/>
  <c r="K40" i="41"/>
  <c r="AE48" i="41"/>
  <c r="S54" i="41"/>
  <c r="AI65" i="41"/>
  <c r="C71" i="41"/>
  <c r="C76" i="41"/>
  <c r="G79" i="41"/>
  <c r="G35" i="41"/>
  <c r="AM36" i="41"/>
  <c r="AM37" i="41"/>
  <c r="W39" i="41"/>
  <c r="W40" i="41"/>
  <c r="G42" i="41"/>
  <c r="G43" i="41"/>
  <c r="AM45" i="41"/>
  <c r="C48" i="41"/>
  <c r="C49" i="41"/>
  <c r="S68" i="41"/>
  <c r="S73" i="41"/>
  <c r="AI78" i="41"/>
  <c r="AI79" i="41"/>
  <c r="AE47" i="41"/>
  <c r="O50" i="41"/>
  <c r="O56" i="41"/>
  <c r="G66" i="41"/>
  <c r="O66" i="41"/>
  <c r="W67" i="41"/>
  <c r="AE67" i="41"/>
  <c r="K68" i="41"/>
  <c r="AM68" i="41"/>
  <c r="AU68" i="41"/>
  <c r="AA69" i="41"/>
  <c r="G70" i="41"/>
  <c r="O70" i="41"/>
  <c r="O71" i="41"/>
  <c r="AQ71" i="41"/>
  <c r="AE72" i="41"/>
  <c r="K73" i="41"/>
  <c r="AU73" i="41"/>
  <c r="AA74" i="41"/>
  <c r="O75" i="41"/>
  <c r="AQ75" i="41"/>
  <c r="W76" i="41"/>
  <c r="AE76" i="41"/>
  <c r="K77" i="41"/>
  <c r="AM77" i="41"/>
  <c r="AU77" i="41"/>
  <c r="AA78" i="41"/>
  <c r="AU79" i="41"/>
  <c r="AU80" i="41"/>
  <c r="G81" i="41"/>
  <c r="AA81" i="41"/>
  <c r="O82" i="41"/>
  <c r="AQ82" i="41"/>
  <c r="W83" i="41"/>
  <c r="AE83" i="41"/>
  <c r="K84" i="41"/>
  <c r="AU84" i="41"/>
  <c r="K85" i="41"/>
  <c r="AE85" i="41"/>
  <c r="AQ85" i="41"/>
  <c r="O86" i="41"/>
  <c r="AA86" i="41"/>
  <c r="AU86" i="41"/>
  <c r="K87" i="41"/>
  <c r="AE87" i="41"/>
  <c r="O88" i="41"/>
  <c r="AA88" i="41"/>
  <c r="AU88" i="41"/>
  <c r="O44" i="41"/>
  <c r="W44" i="41"/>
  <c r="AA45" i="41"/>
  <c r="G46" i="41"/>
  <c r="AE49" i="41"/>
  <c r="O52" i="41"/>
  <c r="AA54" i="41"/>
  <c r="O55" i="41"/>
  <c r="AQ55" i="41"/>
  <c r="AE56" i="41"/>
  <c r="AM56" i="41"/>
  <c r="G65" i="41"/>
  <c r="O65" i="41"/>
  <c r="W66" i="41"/>
  <c r="AE66" i="41"/>
  <c r="K67" i="41"/>
  <c r="AM67" i="41"/>
  <c r="AU67" i="41"/>
  <c r="AA68" i="41"/>
  <c r="O69" i="41"/>
  <c r="W69" i="41"/>
  <c r="AQ69" i="41"/>
  <c r="W70" i="41"/>
  <c r="AE70" i="41"/>
  <c r="AE71" i="41"/>
  <c r="AM71" i="41"/>
  <c r="K72" i="41"/>
  <c r="AU72" i="41"/>
  <c r="AA73" i="41"/>
  <c r="G74" i="41"/>
  <c r="O74" i="41"/>
  <c r="W74" i="41"/>
  <c r="AQ74" i="41"/>
  <c r="AE75" i="41"/>
  <c r="K76" i="41"/>
  <c r="AM76" i="41"/>
  <c r="AU76" i="41"/>
  <c r="AA77" i="41"/>
  <c r="G78" i="41"/>
  <c r="O78" i="41"/>
  <c r="O79" i="41"/>
  <c r="O80" i="41"/>
  <c r="W81" i="41"/>
  <c r="W82" i="41"/>
  <c r="AE82" i="41"/>
  <c r="K83" i="41"/>
  <c r="W45" i="41"/>
  <c r="W46" i="41"/>
  <c r="AA47" i="41"/>
  <c r="G48" i="41"/>
  <c r="G49" i="41"/>
  <c r="AM50" i="41"/>
  <c r="AE51" i="41"/>
  <c r="AM51" i="41"/>
  <c r="W53" i="41"/>
  <c r="O54" i="41"/>
  <c r="W54" i="41"/>
  <c r="AE55" i="41"/>
  <c r="AM55" i="41"/>
  <c r="K65" i="41"/>
  <c r="W65" i="41"/>
  <c r="AE65" i="41"/>
  <c r="AA66" i="41"/>
  <c r="AM66" i="41"/>
  <c r="AU66" i="41"/>
  <c r="AA67" i="41"/>
  <c r="AQ67" i="41"/>
  <c r="O68" i="41"/>
  <c r="AQ68" i="41"/>
  <c r="AM69" i="41"/>
  <c r="G72" i="41"/>
  <c r="AA72" i="41"/>
  <c r="W73" i="41"/>
  <c r="AQ73" i="41"/>
  <c r="AM74" i="41"/>
  <c r="AU75" i="41"/>
  <c r="AA76" i="41"/>
  <c r="O77" i="41"/>
  <c r="AQ79" i="41"/>
  <c r="AQ80" i="41"/>
  <c r="AM81" i="41"/>
  <c r="AU82" i="41"/>
  <c r="AA34" i="41"/>
  <c r="AQ35" i="41"/>
  <c r="AA36" i="41"/>
  <c r="K37" i="41"/>
  <c r="AQ37" i="41"/>
  <c r="AA38" i="41"/>
  <c r="K39" i="41"/>
  <c r="AQ39" i="41"/>
  <c r="AA40" i="41"/>
  <c r="K41" i="41"/>
  <c r="AQ41" i="41"/>
  <c r="AA42" i="41"/>
  <c r="K43" i="41"/>
  <c r="AQ43" i="41"/>
  <c r="AA44" i="41"/>
  <c r="K45" i="41"/>
  <c r="AQ45" i="41"/>
  <c r="AA46" i="41"/>
  <c r="K47" i="41"/>
  <c r="AQ47" i="41"/>
  <c r="AA48" i="41"/>
  <c r="K49" i="41"/>
  <c r="AQ49" i="41"/>
  <c r="AA50" i="41"/>
  <c r="K51" i="41"/>
  <c r="AQ51" i="41"/>
  <c r="AA52" i="41"/>
  <c r="K53" i="41"/>
  <c r="AQ53" i="41"/>
  <c r="AQ54" i="41"/>
  <c r="K56" i="41"/>
  <c r="AQ33" i="41"/>
  <c r="K35" i="41"/>
  <c r="K55" i="41"/>
  <c r="AA56" i="41"/>
  <c r="K33" i="41"/>
  <c r="W33" i="41"/>
  <c r="G34" i="41"/>
  <c r="AQ38" i="41"/>
  <c r="K48" i="41"/>
  <c r="AQ48" i="41"/>
  <c r="AA49" i="41"/>
  <c r="K50" i="41"/>
  <c r="AQ50" i="41"/>
  <c r="AA51" i="41"/>
  <c r="K52" i="41"/>
  <c r="AQ52" i="41"/>
  <c r="AA53" i="41"/>
  <c r="K54" i="41"/>
  <c r="AA55" i="41"/>
  <c r="AQ56" i="41"/>
  <c r="G57" i="41" l="1"/>
  <c r="K57" i="41"/>
  <c r="S57" i="41"/>
  <c r="AM89" i="41"/>
  <c r="AI57" i="41"/>
  <c r="AU89" i="41"/>
  <c r="AU57" i="41"/>
  <c r="AQ89" i="41"/>
  <c r="AQ57" i="41"/>
  <c r="AA57" i="41"/>
  <c r="AA89" i="41"/>
  <c r="S89" i="41"/>
  <c r="O57" i="41"/>
  <c r="C89" i="41"/>
  <c r="G89" i="41"/>
  <c r="AI89" i="41"/>
  <c r="W57" i="41"/>
  <c r="AE89" i="41"/>
  <c r="W89" i="41"/>
  <c r="AM57" i="41"/>
  <c r="K89" i="41"/>
  <c r="O89" i="41"/>
  <c r="AE57" i="41"/>
  <c r="F35" i="12"/>
  <c r="G97" i="41" s="1"/>
  <c r="D35" i="12"/>
  <c r="C35" i="12"/>
  <c r="C12" i="5" s="1"/>
  <c r="H35" i="12"/>
  <c r="G35" i="12"/>
  <c r="B60" i="41" l="1"/>
  <c r="C6" i="41" s="1"/>
  <c r="B92" i="41"/>
  <c r="C10" i="41" s="1"/>
  <c r="C13" i="5"/>
  <c r="C14" i="5" s="1"/>
  <c r="B15" i="41" s="1"/>
  <c r="O12" i="5"/>
  <c r="B1" i="41"/>
  <c r="C3" i="12"/>
  <c r="C3" i="5"/>
  <c r="E35" i="12"/>
  <c r="O13" i="5" l="1"/>
  <c r="O14" i="5" s="1"/>
  <c r="C21" i="5"/>
  <c r="C36" i="5" s="1"/>
  <c r="F16" i="41"/>
  <c r="O21" i="5" l="1"/>
  <c r="O36" i="5" s="1"/>
  <c r="O39" i="5" s="1"/>
  <c r="G98" i="41"/>
  <c r="G99" i="41" s="1"/>
  <c r="C8" i="41" s="1"/>
  <c r="F15" i="41"/>
  <c r="F17" i="41" s="1"/>
  <c r="B27" i="41"/>
  <c r="H15" i="41" s="1"/>
  <c r="F19" i="41" l="1"/>
  <c r="O21" i="41" l="1"/>
  <c r="F21" i="41"/>
  <c r="F25" i="41" s="1"/>
  <c r="F27" i="41" s="1"/>
  <c r="K21" i="41" l="1"/>
  <c r="K25" i="41" s="1"/>
  <c r="K27" i="41" s="1"/>
  <c r="E44" i="5" l="1"/>
  <c r="F44" i="5" s="1"/>
  <c r="G44" i="5" s="1"/>
  <c r="H44" i="5" s="1"/>
  <c r="H54" i="5" l="1"/>
  <c r="I44" i="5" s="1"/>
  <c r="I54" i="5" l="1"/>
  <c r="J44" i="5" s="1"/>
  <c r="J54" i="5" s="1"/>
  <c r="K44" i="5" s="1"/>
  <c r="K54" i="5" s="1"/>
  <c r="L44" i="5" s="1"/>
  <c r="L54" i="5" l="1"/>
  <c r="M44" i="5" s="1"/>
  <c r="M54" i="5" l="1"/>
  <c r="N44" i="5" s="1"/>
  <c r="N54"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00000000-0006-0000-0200-000001000000}">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AEBF576B-3D8F-4A37-A081-9B7F71D899C9}">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ACB4C378-85DB-4E1D-8BF0-C78A4F38FC24}">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FD93945D-D546-471B-A9EC-86691E4E82B2}">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78BB5FBD-A91C-4CA9-AA2B-22BFF36A0C13}">
      <text>
        <r>
          <rPr>
            <sz val="9"/>
            <color indexed="81"/>
            <rFont val="Tahoma"/>
            <family val="2"/>
          </rPr>
          <t xml:space="preserve">
The amount of this column is calculated automatically. </t>
        </r>
      </text>
    </comment>
    <comment ref="F9" authorId="0" shapeId="0" xr:uid="{8CC9695C-DF43-4C0A-ACD0-011FBC41426F}">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B9A02E1B-07B1-4D4C-B968-341C18FE3716}">
      <text>
        <r>
          <rPr>
            <sz val="9"/>
            <color indexed="81"/>
            <rFont val="Tahoma"/>
            <family val="2"/>
          </rPr>
          <t xml:space="preserve">
The number of departures for the tours listed in the line – in the case of four (4) one-week tours to Tenerife the number is 4. </t>
        </r>
      </text>
    </comment>
    <comment ref="H9" authorId="0" shapeId="0" xr:uid="{4AC757FC-AAD4-42FD-8ABB-731638DACF08}">
      <text>
        <r>
          <rPr>
            <sz val="9"/>
            <color indexed="81"/>
            <rFont val="Tahoma"/>
            <family val="2"/>
          </rPr>
          <t xml:space="preserve">
Total number of tourists that go on the tour(s) listed in each line.</t>
        </r>
      </text>
    </comment>
    <comment ref="I9" authorId="0" shapeId="0" xr:uid="{7F4B69FA-25A8-4930-97BF-1303C94DFBDE}">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58B9163B-4520-4100-AA31-52B8E887303B}">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00000000-0006-0000-0200-000002000000}">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00000000-0006-0000-0200-000003000000}">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00000000-0006-0000-0200-000004000000}">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00000000-0006-0000-0200-000005000000}">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00000000-0006-0000-0200-000006000000}">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00000000-0006-0000-0200-000007000000}">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00000000-0006-0000-0200-000008000000}">
      <text>
        <r>
          <rPr>
            <sz val="9"/>
            <color indexed="81"/>
            <rFont val="Tahoma"/>
            <family val="2"/>
          </rPr>
          <t xml:space="preserve">
Samanlagður fjöldi ferðamanna sem fer í ferð(ir) sem skráðar eru í hverja línu.</t>
        </r>
      </text>
    </comment>
    <comment ref="I10" authorId="0" shapeId="0" xr:uid="{00000000-0006-0000-0200-000009000000}">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00000000-0006-0000-0200-00000A000000}">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00000000-0006-0000-0200-00000B000000}">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2B6E5128-8411-454A-ABF9-35BD0EA97074}">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00000000-0006-0000-0200-00000E000000}">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1F1A5A77-1645-4789-865E-36D4A586A25D}">
      <text>
        <r>
          <rPr>
            <sz val="9"/>
            <color indexed="81"/>
            <rFont val="Tahoma"/>
            <family val="2"/>
          </rPr>
          <t xml:space="preserve">Um er að ræða aðra seljendur þ.e. smásala eða skipuleggjendur.
Innlendir aðilar verða að hafa ferðaskrifstofuleyfi.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1D50DDE5-2CD1-491B-AF17-6E3AC0210C82}">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1C96B0FC-FB4E-47B8-8B5E-4E1C13107666}">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F52273DE-4190-4910-9139-3E6E7861FBA0}">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91B52EE3-F41A-40C0-A04D-DAE92CE3F8F2}">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83E7C6E6-C256-4C6E-8F0F-601FEF58A82C}">
      <text>
        <r>
          <rPr>
            <sz val="9"/>
            <color indexed="81"/>
            <rFont val="Tahoma"/>
            <family val="2"/>
          </rPr>
          <t xml:space="preserve">
The amount of this column is calculated automatically. </t>
        </r>
      </text>
    </comment>
    <comment ref="F9" authorId="0" shapeId="0" xr:uid="{D67103B8-43B8-4099-BC31-FA4E33E28BB5}">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59313467-3C41-482A-839A-00603F197C47}">
      <text>
        <r>
          <rPr>
            <sz val="9"/>
            <color indexed="81"/>
            <rFont val="Tahoma"/>
            <family val="2"/>
          </rPr>
          <t xml:space="preserve">
The number of departures for the tours listed in the line – in the case of four (4) one-week tours to Tenerife the number is 4. </t>
        </r>
      </text>
    </comment>
    <comment ref="H9" authorId="0" shapeId="0" xr:uid="{7833021D-6A68-491B-A9F5-749A84752F5D}">
      <text>
        <r>
          <rPr>
            <sz val="9"/>
            <color indexed="81"/>
            <rFont val="Tahoma"/>
            <family val="2"/>
          </rPr>
          <t xml:space="preserve">
Total number of tourists that go on the tour(s) listed in each line.</t>
        </r>
      </text>
    </comment>
    <comment ref="I9" authorId="0" shapeId="0" xr:uid="{8E65C4D0-C2B0-40B8-BB49-E18B47BA9BCD}">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5A7C3477-B5CD-4445-ABB8-00BD0FFD9725}">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90BEFFD1-53A1-42C3-8C9F-8D211C231E9D}">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587A104C-145B-41F1-8C36-E412EEEADAD6}">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07F42C8E-8A81-46DF-AFCD-83DF8DF89FFF}">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A80D905C-5726-4F8A-A8F4-C0E3B0ECEA25}">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A0CABF72-E325-4BAF-895C-8825867499CF}">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3AE7D334-7417-4F01-ABB9-996F93502F0F}">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376A95BE-35D6-4DBC-932F-ADAED5028EC2}">
      <text>
        <r>
          <rPr>
            <sz val="9"/>
            <color indexed="81"/>
            <rFont val="Tahoma"/>
            <family val="2"/>
          </rPr>
          <t xml:space="preserve">
Samanlagður fjöldi ferðamanna sem fer í ferð(ir) sem skráðar eru í hverja línu.</t>
        </r>
      </text>
    </comment>
    <comment ref="I10" authorId="0" shapeId="0" xr:uid="{32F3F281-6F7F-401C-A8B0-0B3F579693FB}">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9E008572-D4BC-44AD-9B89-D7AD45AD6D59}">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33911831-EF66-4D12-99DA-2E71C0058DB2}">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AE8DBAC7-0839-4EEF-AD60-0411E2575B21}">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51C14D00-1736-4028-9C5C-B4DA857D8AE7}">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4132E89D-B04A-4F40-9B7F-0B649DAF5331}">
      <text>
        <r>
          <rPr>
            <sz val="9"/>
            <color indexed="81"/>
            <rFont val="Tahoma"/>
            <family val="2"/>
          </rPr>
          <t xml:space="preserve">Um er að ræða aðra seljendur þ.e. smásala eða skipuleggjendur.
Innlendir aðilar verða að hafa ferðaskrifstofuleyfi.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A234E8CE-0EC5-4FFE-8314-B8CC1BC2C8FC}">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1A280CEF-D102-4171-93F6-C986E01307FF}">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96ECA975-5479-4F4C-8937-9328525F92D4}">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6EE636C1-2D52-4C52-BF8D-AAE2BFEEBDDD}">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F7892363-D5A2-4A20-9A6A-25B95508A066}">
      <text>
        <r>
          <rPr>
            <sz val="9"/>
            <color indexed="81"/>
            <rFont val="Tahoma"/>
            <family val="2"/>
          </rPr>
          <t xml:space="preserve">
The amount of this column is calculated automatically. </t>
        </r>
      </text>
    </comment>
    <comment ref="F9" authorId="0" shapeId="0" xr:uid="{FEBAC074-A511-4810-8976-BB686B1D2325}">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47B330C3-51D5-4FF1-97F5-E9D27C866CD6}">
      <text>
        <r>
          <rPr>
            <sz val="9"/>
            <color indexed="81"/>
            <rFont val="Tahoma"/>
            <family val="2"/>
          </rPr>
          <t xml:space="preserve">
The number of departures for the tours listed in the line – in the case of four (4) one-week tours to Tenerife the number is 4. </t>
        </r>
      </text>
    </comment>
    <comment ref="H9" authorId="0" shapeId="0" xr:uid="{24454BFC-5FA3-4038-AD3D-42F07A48D99A}">
      <text>
        <r>
          <rPr>
            <sz val="9"/>
            <color indexed="81"/>
            <rFont val="Tahoma"/>
            <family val="2"/>
          </rPr>
          <t xml:space="preserve">
Total number of tourists that go on the tour(s) listed in each line.</t>
        </r>
      </text>
    </comment>
    <comment ref="I9" authorId="0" shapeId="0" xr:uid="{04DBEAB3-201A-4052-B6C6-95CBE0132A82}">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D0A45D62-8CEC-48A6-A831-C261C5379276}">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39E04CB3-8D6C-4739-9D57-0659CE5764AD}">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9EB5EAA7-72E7-40E8-AFA9-0D9025F224CF}">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965602D8-BF98-478E-8073-EC888D3616D6}">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41D5271B-02DF-4D29-ADCB-CAC4EF137DC1}">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B055CC8B-5916-403C-828B-8B97D74A7EF0}">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6E3E5E55-9C27-48F9-A3AF-85A4BFF8F875}">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F237E114-E214-442E-874B-34297697488E}">
      <text>
        <r>
          <rPr>
            <sz val="9"/>
            <color indexed="81"/>
            <rFont val="Tahoma"/>
            <family val="2"/>
          </rPr>
          <t xml:space="preserve">
Samanlagður fjöldi ferðamanna sem fer í ferð(ir) sem skráðar eru í hverja línu.</t>
        </r>
      </text>
    </comment>
    <comment ref="I10" authorId="0" shapeId="0" xr:uid="{54117D47-1F4E-45C9-A147-030006428E81}">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1D7D1172-0BEB-466C-8D74-CB27E80A409D}">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0F9B1B1C-1CE3-49EF-87EA-C04C4571C0AD}">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84BBD585-747F-4C8C-BE7E-BA6950395D13}">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8DBEB904-6FDF-4E19-98F4-684014FB994F}">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7A354A9-485D-4379-9738-C17DE6602B9D}">
      <text>
        <r>
          <rPr>
            <sz val="9"/>
            <color indexed="81"/>
            <rFont val="Tahoma"/>
            <family val="2"/>
          </rPr>
          <t xml:space="preserve">Um er að ræða aðra seljendur þ.e. smásala eða skipuleggjendur.
Innlendir aðilar verða að hafa ferðaskrifstofuleyfi.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C1D5441D-D1C0-439F-BF6B-87FAC1A33CAD}">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FB0D341B-7C77-43AF-854D-DE9E8EE2B61B}">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39FFE35B-B119-43C5-9852-6E76331668BE}">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F9BE42D6-0F91-4CD6-8CD3-33F88472DD26}">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1A972E3B-AE47-49BC-BB3B-19712D8FF433}">
      <text>
        <r>
          <rPr>
            <sz val="9"/>
            <color indexed="81"/>
            <rFont val="Tahoma"/>
            <family val="2"/>
          </rPr>
          <t xml:space="preserve">
The amount of this column is calculated automatically. </t>
        </r>
      </text>
    </comment>
    <comment ref="F9" authorId="0" shapeId="0" xr:uid="{97F40C65-CE56-4392-B053-9178EDEA2193}">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AA2A0501-BCDC-4643-A148-02364C246491}">
      <text>
        <r>
          <rPr>
            <sz val="9"/>
            <color indexed="81"/>
            <rFont val="Tahoma"/>
            <family val="2"/>
          </rPr>
          <t xml:space="preserve">
The number of departures for the tours listed in the line – in the case of four (4) one-week tours to Tenerife the number is 4. </t>
        </r>
      </text>
    </comment>
    <comment ref="H9" authorId="0" shapeId="0" xr:uid="{8DA2782A-8CF9-4B50-8153-EF233B73B774}">
      <text>
        <r>
          <rPr>
            <sz val="9"/>
            <color indexed="81"/>
            <rFont val="Tahoma"/>
            <family val="2"/>
          </rPr>
          <t xml:space="preserve">
Total number of tourists that go on the tour(s) listed in each line.</t>
        </r>
      </text>
    </comment>
    <comment ref="I9" authorId="0" shapeId="0" xr:uid="{383A0530-849F-43E5-99EA-979FE918FA74}">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2BCF56B5-CC6D-4BED-9CAF-A430995A0008}">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D504C7FE-86AA-4D74-8494-625BEA0F59B4}">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839A963A-2D9F-4762-8F4E-C109A646DF59}">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BA38C4B0-5643-4E6C-85E0-C33B51D9BDC4}">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6791BEA3-4948-4636-957C-9B2A0CE4A228}">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6186AB1E-9CC5-4501-9740-7E3366F8EBDD}">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A980653C-4B8F-4011-A573-974B00AB61D1}">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C0DED77A-9151-4854-B2EC-87A9F236736C}">
      <text>
        <r>
          <rPr>
            <sz val="9"/>
            <color indexed="81"/>
            <rFont val="Tahoma"/>
            <family val="2"/>
          </rPr>
          <t xml:space="preserve">
Samanlagður fjöldi ferðamanna sem fer í ferð(ir) sem skráðar eru í hverja línu.</t>
        </r>
      </text>
    </comment>
    <comment ref="I10" authorId="0" shapeId="0" xr:uid="{49A295DC-5C4F-4250-9314-C6D3AD4C76DD}">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54E9FCF3-BF67-49BE-BF4D-223CCCE8179D}">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0B059AC7-4606-4CF2-9F79-B350FD93F589}">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4454B396-C650-47C1-94BD-F43AE432911E}">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5122E234-0144-4B35-BDE1-63FD1F98A8D9}">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03C7F95D-0041-4331-9ED2-8C49A7DE0AF0}">
      <text>
        <r>
          <rPr>
            <sz val="9"/>
            <color indexed="81"/>
            <rFont val="Tahoma"/>
            <family val="2"/>
          </rPr>
          <t xml:space="preserve">Um er að ræða aðra seljendur þ.e. smásala eða skipuleggjendur.
Innlendir aðilar verða að hafa ferðaskrifstofuleyfi.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4A7F6926-12C6-4D5E-AC50-001A5502435E}">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9EB9C907-4051-44A0-92DC-8C2CA5E008F8}">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D59EEE4A-D160-4EC5-8153-5A693FBD8297}">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8FCC0E9A-31E2-41D8-A39E-083384EDBC9D}">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1C738736-895F-4110-B112-D753BC1CD06D}">
      <text>
        <r>
          <rPr>
            <sz val="9"/>
            <color indexed="81"/>
            <rFont val="Tahoma"/>
            <family val="2"/>
          </rPr>
          <t xml:space="preserve">
The amount of this column is calculated automatically. </t>
        </r>
      </text>
    </comment>
    <comment ref="F9" authorId="0" shapeId="0" xr:uid="{5E62FDB0-0718-428E-9E80-8AB8188F83FB}">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CFBDC8B7-9E77-4A0A-88D8-15C60A2BAB1D}">
      <text>
        <r>
          <rPr>
            <sz val="9"/>
            <color indexed="81"/>
            <rFont val="Tahoma"/>
            <family val="2"/>
          </rPr>
          <t xml:space="preserve">
The number of departures for the tours listed in the line – in the case of four (4) one-week tours to Tenerife the number is 4. </t>
        </r>
      </text>
    </comment>
    <comment ref="H9" authorId="0" shapeId="0" xr:uid="{BF07906E-7C48-4E79-8EE6-3724E290BDD3}">
      <text>
        <r>
          <rPr>
            <sz val="9"/>
            <color indexed="81"/>
            <rFont val="Tahoma"/>
            <family val="2"/>
          </rPr>
          <t xml:space="preserve">
Total number of tourists that go on the tour(s) listed in each line.</t>
        </r>
      </text>
    </comment>
    <comment ref="I9" authorId="0" shapeId="0" xr:uid="{5EFD0F12-A423-4FFD-AEE6-E5364D94C726}">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8295C5D7-433E-4B4E-8139-B6507B8C85A6}">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9B34AA25-C63F-4144-9759-BAE683AAE820}">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944A42CD-9905-4062-A2FC-82300BEEF759}">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ABC04D60-5B6B-48FB-AF21-C64477938825}">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5A51C077-D691-4D43-BACE-2438C8FED486}">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6E9092A9-FE7D-494F-994F-C3AD4B1A654E}">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3D87FA18-F282-458E-AB19-63CF127C82D9}">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52332A31-C634-422F-94C5-345F92F0F878}">
      <text>
        <r>
          <rPr>
            <sz val="9"/>
            <color indexed="81"/>
            <rFont val="Tahoma"/>
            <family val="2"/>
          </rPr>
          <t xml:space="preserve">
Samanlagður fjöldi ferðamanna sem fer í ferð(ir) sem skráðar eru í hverja línu.</t>
        </r>
      </text>
    </comment>
    <comment ref="I10" authorId="0" shapeId="0" xr:uid="{895ACAC8-034B-4772-BB20-DF060B75DDFB}">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3B9C8036-F55F-4406-AC6F-602428F196F4}">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2631D078-2EFE-4A6B-B655-95491A90367C}">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B77F4E7C-542E-4CD9-8ADE-748CE8996015}">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0EECE699-04B5-4FDF-9EC6-D74776BE6446}">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196A94B5-9A24-4B7A-9A3D-4FD386119FB0}">
      <text>
        <r>
          <rPr>
            <sz val="9"/>
            <color indexed="81"/>
            <rFont val="Tahoma"/>
            <family val="2"/>
          </rPr>
          <t xml:space="preserve">Um er að ræða aðra seljendur þ.e. smásala eða skipuleggjendur.
Innlendir aðilar verða að hafa ferðaskrifstofuleyfi.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85400C8C-945B-49E2-B8A8-B4BC811844B4}">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530EEF30-6137-44EB-ACA8-59D22B37CDF5}">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519F93E6-89C5-4002-AFFE-D1954E7425CD}">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2AF12294-FCC3-44AC-944F-35235ECC285A}">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18131A91-F56E-48B3-AC2C-827DDE91C2EA}">
      <text>
        <r>
          <rPr>
            <sz val="9"/>
            <color indexed="81"/>
            <rFont val="Tahoma"/>
            <family val="2"/>
          </rPr>
          <t xml:space="preserve">
The amount of this column is calculated automatically. </t>
        </r>
      </text>
    </comment>
    <comment ref="F9" authorId="0" shapeId="0" xr:uid="{61FDF4AD-136C-4524-A242-919C6CD3EA75}">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5723B508-7A5A-4F13-97FF-4EE3CEDE6E50}">
      <text>
        <r>
          <rPr>
            <sz val="9"/>
            <color indexed="81"/>
            <rFont val="Tahoma"/>
            <family val="2"/>
          </rPr>
          <t xml:space="preserve">
The number of departures for the tours listed in the line – in the case of four (4) one-week tours to Tenerife the number is 4. </t>
        </r>
      </text>
    </comment>
    <comment ref="H9" authorId="0" shapeId="0" xr:uid="{DBA92529-CBC1-48C8-ACF5-9527C135D441}">
      <text>
        <r>
          <rPr>
            <sz val="9"/>
            <color indexed="81"/>
            <rFont val="Tahoma"/>
            <family val="2"/>
          </rPr>
          <t xml:space="preserve">
Total number of tourists that go on the tour(s) listed in each line.</t>
        </r>
      </text>
    </comment>
    <comment ref="I9" authorId="0" shapeId="0" xr:uid="{FB1DEB05-8808-4440-BE22-8E09E81CF4F4}">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2353D614-F7B2-4A1E-922D-4900519D6E1B}">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6B8D9583-49B9-42E0-B002-ED9666A62BFE}">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DDA27D60-3DEE-4703-869E-E9C987B78ED0}">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B159C661-5668-4D5F-9EB1-126C392D038D}">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E81B8F71-2CE6-4C5F-B170-45F304C6C946}">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9DDF6E54-6D28-450C-B2A3-272A618C6535}">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C166FE2F-FA93-40C6-A57C-ACC10EDB40A4}">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E574E7C6-9716-4310-A48E-B02FF5837EAA}">
      <text>
        <r>
          <rPr>
            <sz val="9"/>
            <color indexed="81"/>
            <rFont val="Tahoma"/>
            <family val="2"/>
          </rPr>
          <t xml:space="preserve">
Samanlagður fjöldi ferðamanna sem fer í ferð(ir) sem skráðar eru í hverja línu.</t>
        </r>
      </text>
    </comment>
    <comment ref="I10" authorId="0" shapeId="0" xr:uid="{1FBBB92D-A90A-4D31-8A40-427F15CAAC17}">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07A4CC15-B2CC-4060-B285-5B203BF6D343}">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FAEFE11F-6BB6-4E29-B5BA-AC618F27A953}">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F7C5CA61-3742-46D8-AB72-448B262F88EC}">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777B665E-DFEC-4EF9-9DF7-1C1342F7E5ED}">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E6F1613A-5C93-4814-9A22-3CC332A88CEC}">
      <text>
        <r>
          <rPr>
            <sz val="9"/>
            <color indexed="81"/>
            <rFont val="Tahoma"/>
            <family val="2"/>
          </rPr>
          <t xml:space="preserve">Um er að ræða aðra seljendur þ.e. smásala eða skipuleggjendur.
Innlendir aðilar verða að hafa ferðaskrifstofuleyfi.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A5D941B2-F5B1-4190-8BDC-94CA6E9EA2CC}">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C362459C-71B9-4AD8-A035-1324E9CAA02E}">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96267B71-E758-486E-966F-8E3D90911C13}">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8E25FA16-1329-4861-A396-F4F9C2CEEC54}">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2D8631DA-5CC8-4866-911B-AE918CCCEFCA}">
      <text>
        <r>
          <rPr>
            <sz val="9"/>
            <color indexed="81"/>
            <rFont val="Tahoma"/>
            <family val="2"/>
          </rPr>
          <t xml:space="preserve">
The amount of this column is calculated automatically. </t>
        </r>
      </text>
    </comment>
    <comment ref="F9" authorId="0" shapeId="0" xr:uid="{2A062361-E600-4151-83B4-B033355648D9}">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C3AF745D-A311-489E-A110-1E6A51D028D7}">
      <text>
        <r>
          <rPr>
            <sz val="9"/>
            <color indexed="81"/>
            <rFont val="Tahoma"/>
            <family val="2"/>
          </rPr>
          <t xml:space="preserve">
The number of departures for the tours listed in the line – in the case of four (4) one-week tours to Tenerife the number is 4. </t>
        </r>
      </text>
    </comment>
    <comment ref="H9" authorId="0" shapeId="0" xr:uid="{97984F9C-A96D-407B-9EEA-A2620B315A85}">
      <text>
        <r>
          <rPr>
            <sz val="9"/>
            <color indexed="81"/>
            <rFont val="Tahoma"/>
            <family val="2"/>
          </rPr>
          <t xml:space="preserve">
Total number of tourists that go on the tour(s) listed in each line.</t>
        </r>
      </text>
    </comment>
    <comment ref="I9" authorId="0" shapeId="0" xr:uid="{C3C0A1F7-8CAC-4C5B-BAA5-0B92682B7198}">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3D5EBFD9-6F4C-4262-A67F-7A550AFFA34C}">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82CF2CB3-23F8-48A4-BAF1-D2FE2AADF7AF}">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8D784E2F-34DF-4B37-A1E7-5C4A49B3C700}">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8CA8848D-F48F-4AB7-A009-7383E6BC34D1}">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3407E119-8A4C-4657-90FE-EF75FBDF27CF}">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B1C0C050-7A56-45A0-AB9E-62EBC7BDC7C3}">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977DA5AB-3A9A-4384-960E-4B38B35AC04A}">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A84069D2-999B-4335-9DB0-21E6611E6F32}">
      <text>
        <r>
          <rPr>
            <sz val="9"/>
            <color indexed="81"/>
            <rFont val="Tahoma"/>
            <family val="2"/>
          </rPr>
          <t xml:space="preserve">
Samanlagður fjöldi ferðamanna sem fer í ferð(ir) sem skráðar eru í hverja línu.</t>
        </r>
      </text>
    </comment>
    <comment ref="I10" authorId="0" shapeId="0" xr:uid="{B66EEF2F-0AAE-4650-97AA-2E565A055A9E}">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5B53AF47-2615-4BD9-A5FC-2AA3CCFED105}">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7B7FCC23-B7EB-4A09-90DB-C02460828FEA}">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1BBF62BF-9121-4FFB-99DA-DADC7DB3BAEF}">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F1CC1EB9-52CC-42BE-861D-ECE6CE5BAE8E}">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D65713AD-78A6-429D-AB41-C856EB0A34B0}">
      <text>
        <r>
          <rPr>
            <sz val="9"/>
            <color indexed="81"/>
            <rFont val="Tahoma"/>
            <family val="2"/>
          </rPr>
          <t xml:space="preserve">Um er að ræða aðra seljendur þ.e. smásala eða skipuleggjendur.
Innlendir aðilar verða að hafa ferðaskrifstofuleyfi.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095F21A6-5588-4A0A-8D0F-ED700735CC34}">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1C740CAF-FD2E-4D84-A409-2350D5BC214B}">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D7CA61F0-FB25-4AA6-9ABF-F474CF95F2D5}">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C887D17B-D759-41C2-ADBB-5721C783CF5A}">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BF10068F-53A8-4E69-9B9A-F591541C94BC}">
      <text>
        <r>
          <rPr>
            <sz val="9"/>
            <color indexed="81"/>
            <rFont val="Tahoma"/>
            <family val="2"/>
          </rPr>
          <t xml:space="preserve">
The amount of this column is calculated automatically. </t>
        </r>
      </text>
    </comment>
    <comment ref="F9" authorId="0" shapeId="0" xr:uid="{D70D76D1-B752-42E5-A0D5-313DC35AF2CE}">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3544C235-90B0-484A-A8B9-2B69FCDBF312}">
      <text>
        <r>
          <rPr>
            <sz val="9"/>
            <color indexed="81"/>
            <rFont val="Tahoma"/>
            <family val="2"/>
          </rPr>
          <t xml:space="preserve">
The number of departures for the tours listed in the line – in the case of four (4) one-week tours to Tenerife the number is 4. </t>
        </r>
      </text>
    </comment>
    <comment ref="H9" authorId="0" shapeId="0" xr:uid="{75AED4EF-52B1-4931-8AF4-725DE376D05E}">
      <text>
        <r>
          <rPr>
            <sz val="9"/>
            <color indexed="81"/>
            <rFont val="Tahoma"/>
            <family val="2"/>
          </rPr>
          <t xml:space="preserve">
Total number of tourists that go on the tour(s) listed in each line.</t>
        </r>
      </text>
    </comment>
    <comment ref="I9" authorId="0" shapeId="0" xr:uid="{86992919-389A-434C-90C2-70941707C44F}">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5F60FEDE-6426-447E-B44F-1202A6CF3A1A}">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82072826-E936-4B88-874A-CF54155FB994}">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41FE0729-A3CF-412C-ADAB-7EC2AF834117}">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9E61B7E5-CB41-442C-AAB0-761EF2267139}">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71D8A2D4-CC69-4D04-9CB5-F50C07504951}">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1075D692-9068-489B-8B64-E22D7ACBC11F}">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AF2B5DE2-33DF-4645-91FE-43D02AD43B76}">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8610CE85-52BB-4F5A-AF48-253F03AED4A3}">
      <text>
        <r>
          <rPr>
            <sz val="9"/>
            <color indexed="81"/>
            <rFont val="Tahoma"/>
            <family val="2"/>
          </rPr>
          <t xml:space="preserve">
Samanlagður fjöldi ferðamanna sem fer í ferð(ir) sem skráðar eru í hverja línu.</t>
        </r>
      </text>
    </comment>
    <comment ref="I10" authorId="0" shapeId="0" xr:uid="{BB07220E-DCE9-4A5F-A512-5880470890A2}">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6C965BCB-A520-4642-90BE-CC873231BC61}">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A9A937AD-9F0B-4048-8D29-5040FE5ED763}">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58D1379C-5B9E-44A0-BB0E-8601B9B83ED2}">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4B93FA1C-DC36-4EAF-9837-2231695052CD}">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30AD856B-62E6-4F10-BF55-E3C2430D7361}">
      <text>
        <r>
          <rPr>
            <sz val="9"/>
            <color indexed="81"/>
            <rFont val="Tahoma"/>
            <family val="2"/>
          </rPr>
          <t xml:space="preserve">Um er að ræða aðra seljendur þ.e. smásala eða skipuleggjendur.
Innlendir aðilar verða að hafa ferðaskrifstofuleyfi.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AB86A52B-5EB8-4319-BCB8-3405E0FF4137}">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4320E40D-C1B0-4D7A-A2BE-D3B6CBA023B4}">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308D7BAF-3F63-45E8-956E-B87068107857}">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A5A74DB9-DD82-4137-A00F-C7B51E8710F4}">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730C4FAB-6C51-4AD1-925B-675FAB8336C6}">
      <text>
        <r>
          <rPr>
            <sz val="9"/>
            <color indexed="81"/>
            <rFont val="Tahoma"/>
            <family val="2"/>
          </rPr>
          <t xml:space="preserve">
The amount of this column is calculated automatically. </t>
        </r>
      </text>
    </comment>
    <comment ref="F9" authorId="0" shapeId="0" xr:uid="{CDC0512A-2C32-4B50-8C50-907093B37AC4}">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F2757E52-DF9A-4880-8EDC-0A26A0565900}">
      <text>
        <r>
          <rPr>
            <sz val="9"/>
            <color indexed="81"/>
            <rFont val="Tahoma"/>
            <family val="2"/>
          </rPr>
          <t xml:space="preserve">
The number of departures for the tours listed in the line – in the case of four (4) one-week tours to Tenerife the number is 4. </t>
        </r>
      </text>
    </comment>
    <comment ref="H9" authorId="0" shapeId="0" xr:uid="{F293D2DA-4425-4F77-8EB4-66E1EEF20FD1}">
      <text>
        <r>
          <rPr>
            <sz val="9"/>
            <color indexed="81"/>
            <rFont val="Tahoma"/>
            <family val="2"/>
          </rPr>
          <t xml:space="preserve">
Total number of tourists that go on the tour(s) listed in each line.</t>
        </r>
      </text>
    </comment>
    <comment ref="I9" authorId="0" shapeId="0" xr:uid="{1E7BFF48-28A1-40C9-9D31-D7376D675C35}">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0B1A73FD-9FF5-4019-9B1B-02553A9D090F}">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69F3915E-CBA4-4C6E-B6C2-8CE6286A3C94}">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A5859E19-1245-493E-A030-F5ACB52ECCD4}">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CFD57AE8-5708-42F7-8DFA-EDC373624F4C}">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17207604-D1B1-4696-86B8-E51867AA700D}">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F2E46A2F-B7FB-4DD6-9A60-8DDB2EEAE2F2}">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4562A26C-8F33-47C8-A384-743BEEE4ED58}">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4A0CA6CC-153B-435B-A718-7479691BD1DE}">
      <text>
        <r>
          <rPr>
            <sz val="9"/>
            <color indexed="81"/>
            <rFont val="Tahoma"/>
            <family val="2"/>
          </rPr>
          <t xml:space="preserve">
Samanlagður fjöldi ferðamanna sem fer í ferð(ir) sem skráðar eru í hverja línu.</t>
        </r>
      </text>
    </comment>
    <comment ref="I10" authorId="0" shapeId="0" xr:uid="{38E18D3D-AE94-45E3-8235-6B37A34C2FCE}">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803E9B3F-C512-419E-A2CA-739293AA04D3}">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C829353A-02D1-444B-90D5-661C6A59B92B}">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9310EDE5-04E5-4ECD-A4BC-601C6FDD9ACF}">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FC313DB4-8FFB-44EA-86E0-25A766C79BCE}">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5957700-9CD6-4EFA-8163-9DCFC2FD17B8}">
      <text>
        <r>
          <rPr>
            <sz val="9"/>
            <color indexed="81"/>
            <rFont val="Tahoma"/>
            <family val="2"/>
          </rPr>
          <t xml:space="preserve">Um er að ræða aðra seljendur þ.e. smásala eða skipuleggjendur.
Innlendir aðilar verða að hafa ferðaskrifstofuleyfi.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77B7E692-CEA7-46DB-9B4A-83AB7AFA8D80}">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7C777EB1-8D9E-4BCF-A1D1-3597866169C8}">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EFD7318E-E90A-47AC-808F-AFF873036F2B}">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14BA48F0-697C-4CFE-84B1-51069D5BEF78}">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A3BA6D8F-3811-4A3D-9975-B28FA54895A5}">
      <text>
        <r>
          <rPr>
            <sz val="9"/>
            <color indexed="81"/>
            <rFont val="Tahoma"/>
            <family val="2"/>
          </rPr>
          <t xml:space="preserve">
The amount of this column is calculated automatically. </t>
        </r>
      </text>
    </comment>
    <comment ref="F9" authorId="0" shapeId="0" xr:uid="{0AC3238F-AE9D-4AD3-9A83-60901A68DA63}">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EB38546E-FD73-43F9-8557-A961E0E6584D}">
      <text>
        <r>
          <rPr>
            <sz val="9"/>
            <color indexed="81"/>
            <rFont val="Tahoma"/>
            <family val="2"/>
          </rPr>
          <t xml:space="preserve">
The number of departures for the tours listed in the line – in the case of four (4) one-week tours to Tenerife the number is 4. </t>
        </r>
      </text>
    </comment>
    <comment ref="H9" authorId="0" shapeId="0" xr:uid="{D4FF8900-1600-4F5B-B6D6-86E1BEA066DD}">
      <text>
        <r>
          <rPr>
            <sz val="9"/>
            <color indexed="81"/>
            <rFont val="Tahoma"/>
            <family val="2"/>
          </rPr>
          <t xml:space="preserve">
Total number of tourists that go on the tour(s) listed in each line.</t>
        </r>
      </text>
    </comment>
    <comment ref="I9" authorId="0" shapeId="0" xr:uid="{9E26399A-E334-4A48-8E42-5E82DA883351}">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386030D1-CFF9-4443-893B-FE38C1E9E6A8}">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CF5C715D-954B-4C6D-ACFA-6C8FF11A0769}">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E4028238-BEDB-440D-9CBA-5311FC8BBF2B}">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93289559-2359-4378-A90F-E8D687111A5A}">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ABAAE64B-6A0C-4904-8771-8DA95EC46173}">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836AF2F7-55E7-4C89-9CB1-FAEAA4C7A563}">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AC67AFBA-5DCD-45CB-A233-E2CC493625AA}">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1E048F25-CE74-4B82-856C-69C1A11BAA05}">
      <text>
        <r>
          <rPr>
            <sz val="9"/>
            <color indexed="81"/>
            <rFont val="Tahoma"/>
            <family val="2"/>
          </rPr>
          <t xml:space="preserve">
Samanlagður fjöldi ferðamanna sem fer í ferð(ir) sem skráðar eru í hverja línu.</t>
        </r>
      </text>
    </comment>
    <comment ref="I10" authorId="0" shapeId="0" xr:uid="{364FF1D4-EA8F-46B6-A7D8-F7B799F45CE6}">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869A3D7B-52EC-4D08-A2A9-AEED07E03708}">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B26277BB-3863-41CE-A686-E9F0B69F7910}">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55DF4DAD-6A7F-4CFB-A310-45814D2FBB03}">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8D7155E6-B5D0-466C-A973-444F84C556B5}">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C9113B0D-877E-451D-A1E8-F1FF9D0C231F}">
      <text>
        <r>
          <rPr>
            <sz val="9"/>
            <color indexed="81"/>
            <rFont val="Tahoma"/>
            <family val="2"/>
          </rPr>
          <t xml:space="preserve">Um er að ræða aðra seljendur þ.e. smásala eða skipuleggjendur.
Innlendir aðilar verða að hafa ferðaskrifstofuleyfi.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3171D524-6914-46D7-AA4B-48FE73FE6533}">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D7EAE64C-D100-4B16-8ABB-90B47D064B30}">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C58ADBDE-261A-4324-A466-0E328E8719D1}">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BB084554-943E-4DF6-A7E6-A7B3A44A13F3}">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260D3186-B320-417D-AC99-2C383332D855}">
      <text>
        <r>
          <rPr>
            <sz val="9"/>
            <color indexed="81"/>
            <rFont val="Tahoma"/>
            <family val="2"/>
          </rPr>
          <t xml:space="preserve">
The amount of this column is calculated automatically. </t>
        </r>
      </text>
    </comment>
    <comment ref="F9" authorId="0" shapeId="0" xr:uid="{7B25F021-BA0D-4131-B497-7326FBA64E78}">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61927EDB-4D13-466D-8753-DB47C6C2D0DC}">
      <text>
        <r>
          <rPr>
            <sz val="9"/>
            <color indexed="81"/>
            <rFont val="Tahoma"/>
            <family val="2"/>
          </rPr>
          <t xml:space="preserve">
The number of departures for the tours listed in the line – in the case of four (4) one-week tours to Tenerife the number is 4. </t>
        </r>
      </text>
    </comment>
    <comment ref="H9" authorId="0" shapeId="0" xr:uid="{87D5061C-35A2-4EAE-98F0-F7FE2D97BEFC}">
      <text>
        <r>
          <rPr>
            <sz val="9"/>
            <color indexed="81"/>
            <rFont val="Tahoma"/>
            <family val="2"/>
          </rPr>
          <t xml:space="preserve">
Total number of tourists that go on the tour(s) listed in each line.</t>
        </r>
      </text>
    </comment>
    <comment ref="I9" authorId="0" shapeId="0" xr:uid="{C323E33F-F7A3-4D00-B0BC-D2ABDF5778DF}">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C88C2A03-EEB6-4242-8B96-3E11942C3BB3}">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7B669018-3CD9-471D-B47A-474B681E9CEB}">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670C7A51-CC47-4719-88E9-B164B95712CB}">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3E183E86-9316-434F-A09C-71CBB034A0BD}">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79A39A0A-80F1-45D1-AD91-9A04B525AB94}">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42A1E5A6-F8B9-4F57-B878-11C4617DBD7C}">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28F645F7-565D-47DC-98EF-1967BE5FD74E}">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2789DA75-D195-4B43-A6C1-D6AD4BCF6509}">
      <text>
        <r>
          <rPr>
            <sz val="9"/>
            <color indexed="81"/>
            <rFont val="Tahoma"/>
            <family val="2"/>
          </rPr>
          <t xml:space="preserve">
Samanlagður fjöldi ferðamanna sem fer í ferð(ir) sem skráðar eru í hverja línu.</t>
        </r>
      </text>
    </comment>
    <comment ref="I10" authorId="0" shapeId="0" xr:uid="{EBDA1187-5317-481F-9D24-BA0C4B112B38}">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BF3D43CB-1109-4270-BC76-E0B2D6F99212}">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B891F76F-A247-409C-B274-DE15A6804B93}">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3EBFBADB-6D03-4325-B8F4-ECE79AEB080D}">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4161F6B2-441A-4495-9E59-1C4211777CD9}">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82DF2C6-5792-4809-92C9-A988BA4D96C3}">
      <text>
        <r>
          <rPr>
            <sz val="9"/>
            <color indexed="81"/>
            <rFont val="Tahoma"/>
            <family val="2"/>
          </rPr>
          <t xml:space="preserve">Um er að ræða aðra seljendur þ.e. smásala eða skipuleggjendur.
Innlendir aðilar verða að hafa ferðaskrifstofuleyfi.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Erla Sigurðardóttir</author>
    <author>Erla Sigurðardóttir - FERDA</author>
  </authors>
  <commentList>
    <comment ref="B8" authorId="0" shapeId="0" xr:uid="{21D3FCB3-4E2A-4529-9D63-01D53FB58DFA}">
      <text>
        <r>
          <rPr>
            <sz val="9"/>
            <color indexed="81"/>
            <rFont val="Tahoma"/>
            <family val="2"/>
          </rPr>
          <t xml:space="preserve">
Í þessum hluta skal skrá upplýsingar um alla tryggingaskylda veltu. 
Þegar talað er um ferðir er átt við pakkaferðir og samtengda ferðartilhögun
In this part information regarding turnover  subject to package travel security must be registered. 
Package travel and linked travel arrangements are subject to package travel security.</t>
        </r>
      </text>
    </comment>
    <comment ref="B9" authorId="0" shapeId="0" xr:uid="{828C7A6F-3412-452A-9339-763BA7F91C4D}">
      <text>
        <r>
          <rPr>
            <sz val="9"/>
            <color indexed="81"/>
            <rFont val="Tahoma"/>
            <family val="2"/>
          </rPr>
          <t xml:space="preserve">
Name of the tour or description of the tour. The same type of tours / tours to the same destinations can be grouped together into one line. If tours are not of the same length the average length must be calculated. (You can either list each booking or the whole tour irrespective of the numbers of bookings i.e. one tour to Tenerife with 50 bookings and 150 tourists). 
Example: There are four departures to Tenerife for week-tours. You can list Tenerife – week. You can also group all tours to Tenerife for the month but then the average length of stay must be calculated.  
</t>
        </r>
      </text>
    </comment>
    <comment ref="C9" authorId="0" shapeId="0" xr:uid="{542176FF-D551-4DBB-AF5D-BC1F16007D33}">
      <text>
        <r>
          <rPr>
            <sz val="9"/>
            <color indexed="81"/>
            <rFont val="Tahoma"/>
            <family val="2"/>
          </rPr>
          <t xml:space="preserve">
The total amount the licence holder receives for all tours recorded in this line (if each booking is listed separately, the total value of the booking is recorded).
Example: Four (4) one-week tours to Tenerife, price per person is ISK 200,000, the total number of passengers in all four tours is 100. The number recorded is ISK 20,000,000.
</t>
        </r>
      </text>
    </comment>
    <comment ref="D9" authorId="0" shapeId="0" xr:uid="{E9111BCC-3C87-4012-B404-F134C77B31C8}">
      <text>
        <r>
          <rPr>
            <sz val="9"/>
            <color indexed="81"/>
            <rFont val="Tahoma"/>
            <family val="2"/>
          </rPr>
          <t xml:space="preserve">The total amount of payments received for linked travel arrangements (only the payments the travel agency receives, not payments that travellers make directly other service providers).
</t>
        </r>
      </text>
    </comment>
    <comment ref="E9" authorId="0" shapeId="0" xr:uid="{0A2808D6-7F70-447C-8CAA-B1B65297DB1E}">
      <text>
        <r>
          <rPr>
            <sz val="9"/>
            <color indexed="81"/>
            <rFont val="Tahoma"/>
            <family val="2"/>
          </rPr>
          <t xml:space="preserve">
The amount of this column is calculated automatically. </t>
        </r>
      </text>
    </comment>
    <comment ref="F9" authorId="0" shapeId="0" xr:uid="{6D2CFD22-6AB0-4F1A-A042-FDE74A4BE867}">
      <text>
        <r>
          <rPr>
            <sz val="9"/>
            <color indexed="81"/>
            <rFont val="Tahoma"/>
            <family val="2"/>
          </rPr>
          <t xml:space="preserve">
The total amount of all confirmation deposits received . If the tour is paid in full in one payment the number is 0.
Example: 100 tourists in one tour, 50 tourists pay 20.000.- to confirm the tour, 30 tourists pay 30.000 to confirm the tour and 20 tourists do not pay a confirmation fee since they pay the tour in full in one payment. The number recorded is: 50*20,000 + 30*30,000 = 1,900,000</t>
        </r>
      </text>
    </comment>
    <comment ref="G9" authorId="0" shapeId="0" xr:uid="{FED39261-7DB4-4FEC-9DA6-9303C9A8B5DD}">
      <text>
        <r>
          <rPr>
            <sz val="9"/>
            <color indexed="81"/>
            <rFont val="Tahoma"/>
            <family val="2"/>
          </rPr>
          <t xml:space="preserve">
The number of departures for the tours listed in the line – in the case of four (4) one-week tours to Tenerife the number is 4. </t>
        </r>
      </text>
    </comment>
    <comment ref="H9" authorId="0" shapeId="0" xr:uid="{BD80EDA9-E985-4EF0-BCE0-B8C6847E81EB}">
      <text>
        <r>
          <rPr>
            <sz val="9"/>
            <color indexed="81"/>
            <rFont val="Tahoma"/>
            <family val="2"/>
          </rPr>
          <t xml:space="preserve">
Total number of tourists that go on the tour(s) listed in each line.</t>
        </r>
      </text>
    </comment>
    <comment ref="I9" authorId="0" shapeId="0" xr:uid="{45FCBF89-7BF0-404E-8F2C-C29C9B21337B}">
      <text>
        <r>
          <rPr>
            <sz val="9"/>
            <color indexed="81"/>
            <rFont val="Tahoma"/>
            <family val="2"/>
          </rPr>
          <t xml:space="preserve">
Here you record the length of the tour. If the tour is of the same length for all tourists, that length (number of days) is recorded.
Example: In the case of a four-day city-break the number is four.
If the tours are not all of the same length the weighted average duration must be recorded.
Example: The recorded tours to Tenerife are of various length. 50 tourists stay for 11 days, 150 tourists stay for 7 days and 120 tourists stay for 14 days. The recorded number is (50*11 + 150*70 + 120*14)/320 = 10.25. The average tour length is 10.25 days (weighted average).
</t>
        </r>
      </text>
    </comment>
    <comment ref="J9" authorId="0" shapeId="0" xr:uid="{D9A233C5-8637-4248-BA6D-F2F44805CD9F}">
      <text>
        <r>
          <rPr>
            <sz val="9"/>
            <color indexed="81"/>
            <rFont val="Tahoma"/>
            <family val="2"/>
          </rPr>
          <t xml:space="preserve">Average number of days from the time tourists pay for a tour in full until the start of the tour. The number of days must be calculated as weighted average. 
Example: 100 tourists take part in a tour. 30 tourists pay in full 45 days prior to departure, 40 tourists pay in full 30 days prior to departure, 30 tourists pay in full 15 days prior to departure. Weighted average is calculated as follows: (30*45+40*30+30*15)/100 = 30. 
The number recorded in the cell is 30.
A tour is considered to be paid in full when the services included and specified in the package travel contract have been paid for. If no formal package travel contract exists, the price of the package is based on an existing offer or other sources such as promotional materials.
</t>
        </r>
      </text>
    </comment>
    <comment ref="B10" authorId="0" shapeId="0" xr:uid="{81422A17-D350-4E64-A37C-E55A56D62372}">
      <text>
        <r>
          <rPr>
            <sz val="9"/>
            <color indexed="81"/>
            <rFont val="Tahoma"/>
            <family val="2"/>
          </rPr>
          <t xml:space="preserve">
Hér skal skrá heiti ferðar eða lýsingu á ferð. Ef ferðir eru samskonar / til sama staðar má skrá þær í einu lagi í eina línu, ef þær eru mislangar þarf að reikna út meðallengd ferðanna (vegið meðaltal). 
Dæmi: Í mánuðinum eru fjórar brottfarir til Tenerife vegna vikuferða. Þá má skrá hér Tenerife – vika. Einnig er hægt að taka saman allar ferðir t.d. til Tenerife í mánuði en þá þarf að reikna meðallengd ferða í dögum (vegið meðaltal).
Athugið að skrá má hverja bókun fyrir sig.</t>
        </r>
      </text>
    </comment>
    <comment ref="C10" authorId="0" shapeId="0" xr:uid="{6B9C03ED-873B-4713-BA04-E5715C8697D8}">
      <text>
        <r>
          <rPr>
            <sz val="9"/>
            <color indexed="81"/>
            <rFont val="Tahoma"/>
            <family val="2"/>
          </rPr>
          <t xml:space="preserve">
Samanlögð fjárhæð sem leyfishafi fær greidda fyrir þær ferðir sem skráðar eru í hverja línu (ef skráðar eru stakar bókanir skal skrá heildarverð hverrar bókunar).
Dæmi: Fjórar vikuferðir til Tenerife, verð á mann er kr. 200.000, samtals eru 100 farþegar í öllum ferðunum. Í reitinn færast kr. 20.000.000.
</t>
        </r>
      </text>
    </comment>
    <comment ref="D10" authorId="0" shapeId="0" xr:uid="{5876C73D-E5A7-4447-BF13-5862F0981F5C}">
      <text>
        <r>
          <rPr>
            <sz val="9"/>
            <color indexed="81"/>
            <rFont val="Tahoma"/>
            <family val="2"/>
          </rPr>
          <t xml:space="preserve">
Samanlögð fjárhæð þeirra greiðslna sem að ferðaskrifstofan tekur við vegna samtengdrar ferðatilhögunar. Hér er einungis átt við greiðslur sem ferðaskrifstofan tekur við en ekki fjárhæðir sem ferðamenn greiða beint til annarra þjónustuaðila.
Á vef Ferðamálastofu er að finna flæðirit sem skýrir hvað tilheyrir samtengdri ferðatilhögun https://www.ferdamalastofa.is/is/leyfi/ferdaskrifstofur/samtengd-ferdatilhogun-flaedirit
</t>
        </r>
      </text>
    </comment>
    <comment ref="E10" authorId="0" shapeId="0" xr:uid="{281DF9F2-597F-4E15-8ABB-B764FCB2BB81}">
      <text>
        <r>
          <rPr>
            <sz val="9"/>
            <color indexed="81"/>
            <rFont val="Tahoma"/>
            <family val="2"/>
          </rPr>
          <t xml:space="preserve">
Ekki þarf að fylla í þennan dálk, upphæð reiknast sjálfkrafa og er samanlagt heildarsöluverð pakkaferða og samtengdrar ferðatilhögunar.</t>
        </r>
      </text>
    </comment>
    <comment ref="F10" authorId="0" shapeId="0" xr:uid="{3084BAA7-DBEB-4E38-9FC7-0EDE5F803D53}">
      <text>
        <r>
          <rPr>
            <sz val="9"/>
            <color indexed="81"/>
            <rFont val="Tahoma"/>
            <family val="2"/>
          </rPr>
          <t xml:space="preserve">
Samanlögð upphæð allra staðfestingargreiðslna sem mótteknar eru vegna þeirra ferða sem skráðar eru í hverja línu.
Sé ferð greidd að fullu í einni greiðslu færist 0 í þennan reit.
Dæmi: 100 farþegar í ferð, 50 farþegar greiða kr. 20.000.- í staðfestingargjald, 30 farþegar greiða kr. 30.000.- í staðfestingargjald, 20 farþegar greiða ekki staðfestingargjald því þeir greiða ferðina að fullu við bókun. Talan sem færist í reitinn er: 50*20.000 + 30*30.000 = 1.900.000
</t>
        </r>
      </text>
    </comment>
    <comment ref="G10" authorId="0" shapeId="0" xr:uid="{4D5E5674-4985-4E47-8BAC-E70FC6F20AF4}">
      <text>
        <r>
          <rPr>
            <sz val="9"/>
            <color indexed="81"/>
            <rFont val="Tahoma"/>
            <family val="2"/>
          </rPr>
          <t xml:space="preserve">
Hér skal skrá fjölda brottfara sem eiga við um hverja línu.
Dæmi: Ef um er að ræða fjórar vikuferðir til Tenerife er hér skráð talan 4.</t>
        </r>
      </text>
    </comment>
    <comment ref="H10" authorId="0" shapeId="0" xr:uid="{DBE7D0D3-2444-4A91-9452-F5DDCF43D6B7}">
      <text>
        <r>
          <rPr>
            <sz val="9"/>
            <color indexed="81"/>
            <rFont val="Tahoma"/>
            <family val="2"/>
          </rPr>
          <t xml:space="preserve">
Samanlagður fjöldi ferðamanna sem fer í ferð(ir) sem skráðar eru í hverja línu.</t>
        </r>
      </text>
    </comment>
    <comment ref="I10" authorId="0" shapeId="0" xr:uid="{146C9DDC-DAA5-4F7E-869D-2409BF0AFE43}">
      <text>
        <r>
          <rPr>
            <sz val="9"/>
            <color indexed="81"/>
            <rFont val="Tahoma"/>
            <family val="2"/>
          </rPr>
          <t xml:space="preserve">
Hér skal skrá lengd þeirra ferða sem skráðar eru í hverja línu. 
Dæmi: Ef um er að ræða fjögurra daga borgarferð skal skrá töluna 4 í þennan reit.
Ef lengd skráðra ferða er mismunandi þarf að reikna vegið meðaltal lengdar ferðanna. 
Dæmi: Skráðar ferðir til Tenerife: 50 farþegar eru í 11 daga, 150 farþegar eru í 7 daga og 120 farþegar eru í 14 daga. Meðallengd ferðanna er reiknuð á eftirfarandi hátt:
(50*11+150*7+120*14)/320 = 10,25 (vegið meðaltal).
Í reitinn færist talan 10 (námundað að heilli tölu).
</t>
        </r>
      </text>
    </comment>
    <comment ref="J10" authorId="0" shapeId="0" xr:uid="{85DB7949-EDDD-458B-86DA-0A32AB6EF0A7}">
      <text>
        <r>
          <rPr>
            <sz val="9"/>
            <color indexed="81"/>
            <rFont val="Tahoma"/>
            <family val="2"/>
          </rPr>
          <t xml:space="preserve">
Meðaltalsfjöldi daga frá því að farþegar greiða ferð að fullu þar til að ferð hefst. Reikna ber fjölda daga sem vegið meðaltal.
Dæmi: 100 farþegar eru í ferð. 30 farþegar greiða ferð að fullu 45 dögum fyrir brottför, 40 farþegar greiða ferð að fullu 30 dögum fyrir brottför, 30 farþegar greiða ferð að fullu 15 dögum fyrir brottför. Reiknað er vegið meðaltal á eftirfarandi hátt: (30*45+40*30+30*15)/100 = 30.
Í reitinn er færð talan 30.
Ferð telst greidd að fullu þegar að greitt hefur verið fyrir þá þjónustu sem að tilgreind er í pakkaferðasamningi. Sé formlegur pakkaferðasamningur ekki gerður skal miða við það sem er innifalið samkvæmt tilboði, upplýsingum á vef eða í öðru kynningarefni
</t>
        </r>
      </text>
    </comment>
    <comment ref="B38" authorId="0" shapeId="0" xr:uid="{2FA8BD0B-527A-4AC0-8F9B-B585673498ED}">
      <text>
        <r>
          <rPr>
            <sz val="9"/>
            <color indexed="81"/>
            <rFont val="Tahoma"/>
            <family val="2"/>
          </rPr>
          <t xml:space="preserve">
Í þennan hluta skal skrá upplýsingar um veltu sem er undanþegin tryggingarskyldu leyfishafa.
Turnover that is not subject to package travel security of the licence-holder must be recorded in this part.</t>
        </r>
      </text>
    </comment>
    <comment ref="B39" authorId="0" shapeId="0" xr:uid="{311990BD-538B-402D-A0D9-3F52582A70CA}">
      <text>
        <r>
          <rPr>
            <sz val="9"/>
            <color indexed="81"/>
            <rFont val="Tahoma"/>
            <family val="2"/>
          </rPr>
          <t xml:space="preserve">
All turnover that is exempt from the package travel security of the licence holder must be accounted for, including package travel that is covered by the package travel security of other traders. The turnover must be broken down by income category.</t>
        </r>
      </text>
    </comment>
    <comment ref="B40" authorId="0" shapeId="0" xr:uid="{F75E12C6-4F47-48D6-9897-52B8E2BDBB34}">
      <text>
        <r>
          <rPr>
            <sz val="9"/>
            <color indexed="81"/>
            <rFont val="Tahoma"/>
            <family val="2"/>
          </rPr>
          <t xml:space="preserve">
Gera þarf grein fyrir allri veltu sem undanskilin er tryggingaskyldu, þ.m.t. pakkaferðum sem tryggðar eru af öðrum. Greina þarf veltuna eftir tekjuflokkum.
</t>
        </r>
      </text>
    </comment>
    <comment ref="B41" authorId="1" shapeId="0" xr:uid="{B279DBF4-6432-4835-B6BA-FF39B58B56BD}">
      <text>
        <r>
          <rPr>
            <sz val="9"/>
            <color indexed="81"/>
            <rFont val="Tahoma"/>
            <family val="2"/>
          </rPr>
          <t xml:space="preserve">Um er að ræða aðra seljendur þ.e. smásala eða skipuleggjendur.
Innlendir aðilar verða að hafa ferðaskrifstofuleyfi.
</t>
        </r>
      </text>
    </comment>
  </commentList>
</comments>
</file>

<file path=xl/sharedStrings.xml><?xml version="1.0" encoding="utf-8"?>
<sst xmlns="http://schemas.openxmlformats.org/spreadsheetml/2006/main" count="1389" uniqueCount="181">
  <si>
    <t>Fjöldi ferða</t>
  </si>
  <si>
    <t>Janúar</t>
  </si>
  <si>
    <t>Nafn:</t>
  </si>
  <si>
    <t>Kennitala:</t>
  </si>
  <si>
    <t>Mánuður</t>
  </si>
  <si>
    <t>Fjöldi ferða-manna</t>
  </si>
  <si>
    <t>Mars</t>
  </si>
  <si>
    <t>Apríl</t>
  </si>
  <si>
    <t>Maí</t>
  </si>
  <si>
    <t>Júní</t>
  </si>
  <si>
    <t>Júlí</t>
  </si>
  <si>
    <t>Ágúst</t>
  </si>
  <si>
    <t>Október</t>
  </si>
  <si>
    <t>September</t>
  </si>
  <si>
    <t>Nóvember</t>
  </si>
  <si>
    <t>Desember</t>
  </si>
  <si>
    <t>Samtals tryggingarskyld velta</t>
  </si>
  <si>
    <t>N</t>
  </si>
  <si>
    <t>Heildarsöluverð pakkaferðar</t>
  </si>
  <si>
    <t>Heildarsöluverð v. samtengdrar ferðatilhögunar</t>
  </si>
  <si>
    <t>Nafn eða lýsing ferðar</t>
  </si>
  <si>
    <t xml:space="preserve">Lengd ferða í dögum </t>
  </si>
  <si>
    <t>Fjárhagsár:</t>
  </si>
  <si>
    <t>Tegund skýrslu:</t>
  </si>
  <si>
    <t>Samtals</t>
  </si>
  <si>
    <t>Febrúar</t>
  </si>
  <si>
    <t>d</t>
  </si>
  <si>
    <t>Nj</t>
  </si>
  <si>
    <t>Nf</t>
  </si>
  <si>
    <t>Nmr</t>
  </si>
  <si>
    <t>Na</t>
  </si>
  <si>
    <t>Nmí</t>
  </si>
  <si>
    <t>Njn</t>
  </si>
  <si>
    <t>Njl</t>
  </si>
  <si>
    <t>Ná</t>
  </si>
  <si>
    <t>Ns</t>
  </si>
  <si>
    <t>No</t>
  </si>
  <si>
    <t>Nn</t>
  </si>
  <si>
    <t>Nd</t>
  </si>
  <si>
    <t>Nap</t>
  </si>
  <si>
    <t>F</t>
  </si>
  <si>
    <t>Samtals tryggigarskyld velta ársins -sótt á samtlöublað:</t>
  </si>
  <si>
    <t>h=</t>
  </si>
  <si>
    <t>dj</t>
  </si>
  <si>
    <t>df</t>
  </si>
  <si>
    <t>dmr</t>
  </si>
  <si>
    <t>da</t>
  </si>
  <si>
    <t>dmí</t>
  </si>
  <si>
    <t>djn</t>
  </si>
  <si>
    <t>djl</t>
  </si>
  <si>
    <t>dá</t>
  </si>
  <si>
    <t>ds</t>
  </si>
  <si>
    <t>do</t>
  </si>
  <si>
    <t>dn</t>
  </si>
  <si>
    <t>dd</t>
  </si>
  <si>
    <t>G</t>
  </si>
  <si>
    <t>T</t>
  </si>
  <si>
    <t>N:</t>
  </si>
  <si>
    <t>h:</t>
  </si>
  <si>
    <t>d:</t>
  </si>
  <si>
    <t>Fjárhæð</t>
  </si>
  <si>
    <t>Dagsferðir</t>
  </si>
  <si>
    <t>Húsaleiga</t>
  </si>
  <si>
    <t>Vörusala</t>
  </si>
  <si>
    <t>V</t>
  </si>
  <si>
    <t>GT</t>
  </si>
  <si>
    <t>Iðgjald</t>
  </si>
  <si>
    <t>Annað - (hvað)</t>
  </si>
  <si>
    <t xml:space="preserve">a(V) </t>
  </si>
  <si>
    <t>Tegund skýrslu</t>
  </si>
  <si>
    <t>Fjárhagsár</t>
  </si>
  <si>
    <t>Nafn</t>
  </si>
  <si>
    <t>Kennitala</t>
  </si>
  <si>
    <t>Heildarfjárhæð staðfestingar-greiðslna</t>
  </si>
  <si>
    <t>Heildarfjárhæð staðfestingargreiðslna</t>
  </si>
  <si>
    <t>Fjöldi ferðamanna</t>
  </si>
  <si>
    <t>Lengd ferða í dögum</t>
  </si>
  <si>
    <t>Fjöldi daga frá lokagreiðslu til upphafs ferðar</t>
  </si>
  <si>
    <t>Velta undanþegin tryggingarskyldu sundurliðuð eftir tekjuflokkum</t>
  </si>
  <si>
    <t>Type of report</t>
  </si>
  <si>
    <t>Financial year</t>
  </si>
  <si>
    <t>Date of completion</t>
  </si>
  <si>
    <t>Litakóðar skjalsins  /  Workbook cell colour code</t>
  </si>
  <si>
    <t>Greining á veltu vegna sölu pakkaferða og samtengdrar ferðatilhögunar</t>
  </si>
  <si>
    <t>Tegund skýrslu  /  Type of report:</t>
  </si>
  <si>
    <t>Fjárhagsár  /  Financial year:</t>
  </si>
  <si>
    <t>Nafn  /  Name:</t>
  </si>
  <si>
    <t>Name or description of the tour</t>
  </si>
  <si>
    <t>Total sales amount of linked travel arrangements</t>
  </si>
  <si>
    <t>Total turnover subject to package travel security</t>
  </si>
  <si>
    <t>Total amount of confirmation deposits</t>
  </si>
  <si>
    <t>Number of tours</t>
  </si>
  <si>
    <t>Number of tourists</t>
  </si>
  <si>
    <t>Length of tours in days</t>
  </si>
  <si>
    <t>Samtals  /  Total</t>
  </si>
  <si>
    <t>Amount</t>
  </si>
  <si>
    <t>Hlutfall iðgjalds af tryggingarskyldri veltu</t>
  </si>
  <si>
    <t>Dagsetning útfyllingar</t>
  </si>
  <si>
    <t>Áætlun</t>
  </si>
  <si>
    <t>Lágmarkstrygging 
ef T&lt; eða = 500.000.-</t>
  </si>
  <si>
    <t xml:space="preserve"> </t>
  </si>
  <si>
    <t>Samtals staðfestingargreiðslur ársins:</t>
  </si>
  <si>
    <t>Hvítir reitir innihalda útreikning eða föst gildi sem ekki skal breyta  /  White cells contain calculations or fixed input that cannot be changed</t>
  </si>
  <si>
    <t>ID</t>
  </si>
  <si>
    <t>Kennitala  /  ID:</t>
  </si>
  <si>
    <t>Rekstrartekjur  /  Operating income</t>
  </si>
  <si>
    <t>Samtengd ferðatilhögun  /  Linked travel arrangements</t>
  </si>
  <si>
    <t>Rekstrartekjur samtals  /  Total operating income</t>
  </si>
  <si>
    <t>Rekstrargjöld  /  Operating expenses</t>
  </si>
  <si>
    <t>Laun og launatengd gjöld  /  Salaries and related expenses</t>
  </si>
  <si>
    <t>Önnur rekstrargjöld - tilgreina  /  Other operating exp. - specify</t>
  </si>
  <si>
    <t>Rekstrargjöld alls  /  Total operating expenses</t>
  </si>
  <si>
    <t>Vaxtatekjur  /  Interest income</t>
  </si>
  <si>
    <t>Seldir varanlegir rekstrarfjármunir  /  Sold fixed assets</t>
  </si>
  <si>
    <t>Innborgað hlutafé  /  Paid-in share capital</t>
  </si>
  <si>
    <t>Innborgaðar rekstrartekjur  /  Paid-in operating income</t>
  </si>
  <si>
    <t>Annað  /  Other</t>
  </si>
  <si>
    <r>
      <t xml:space="preserve">Vaxtagjöld </t>
    </r>
    <r>
      <rPr>
        <sz val="10"/>
        <color rgb="FFFF0000"/>
        <rFont val="Arial"/>
        <family val="2"/>
      </rPr>
      <t>- færist sem mínus tala</t>
    </r>
    <r>
      <rPr>
        <sz val="10"/>
        <rFont val="Arial"/>
        <family val="2"/>
      </rPr>
      <t xml:space="preserve">  /  
Interest expenses </t>
    </r>
    <r>
      <rPr>
        <sz val="10"/>
        <color rgb="FFFF0000"/>
        <rFont val="Arial"/>
        <family val="2"/>
      </rPr>
      <t>- insert with a negative sign</t>
    </r>
  </si>
  <si>
    <t>Fjármunatekjur (- gjöld) samtals  /  
Total financial income (- expenses)</t>
  </si>
  <si>
    <t>Fjármunatekjur (- gjöld)  /  Financial income (- expenses)</t>
  </si>
  <si>
    <r>
      <t>Skattar ársins -</t>
    </r>
    <r>
      <rPr>
        <sz val="10"/>
        <color rgb="FFFF0000"/>
        <rFont val="Arial"/>
        <family val="2"/>
      </rPr>
      <t xml:space="preserve"> færist sem mínus tala</t>
    </r>
    <r>
      <rPr>
        <sz val="10"/>
        <rFont val="Arial"/>
        <family val="2"/>
      </rPr>
      <t xml:space="preserve">  /  </t>
    </r>
    <r>
      <rPr>
        <sz val="10"/>
        <color rgb="FFFF0000"/>
        <rFont val="Arial"/>
        <family val="2"/>
      </rPr>
      <t xml:space="preserve">
</t>
    </r>
    <r>
      <rPr>
        <sz val="10"/>
        <rFont val="Arial"/>
        <family val="2"/>
      </rPr>
      <t xml:space="preserve">Taxes for the year </t>
    </r>
    <r>
      <rPr>
        <sz val="10"/>
        <color rgb="FFFF0000"/>
        <rFont val="Arial"/>
        <family val="2"/>
      </rPr>
      <t>- insert with a negative sign</t>
    </r>
  </si>
  <si>
    <r>
      <t>Útborguð rekstargjöld (</t>
    </r>
    <r>
      <rPr>
        <sz val="10"/>
        <color rgb="FFFF0000"/>
        <rFont val="Arial"/>
        <family val="2"/>
      </rPr>
      <t>færist sem mínus tala</t>
    </r>
    <r>
      <rPr>
        <sz val="10"/>
        <rFont val="Arial"/>
        <family val="2"/>
      </rPr>
      <t>)  /  
Paid operating expenses (</t>
    </r>
    <r>
      <rPr>
        <sz val="10"/>
        <color rgb="FFFF0000"/>
        <rFont val="Arial"/>
        <family val="2"/>
      </rPr>
      <t>insert with a negative sign</t>
    </r>
    <r>
      <rPr>
        <sz val="10"/>
        <rFont val="Arial"/>
        <family val="2"/>
      </rPr>
      <t>)</t>
    </r>
  </si>
  <si>
    <r>
      <t>Keyptir varanlegir rekstrarfjármunir (</t>
    </r>
    <r>
      <rPr>
        <sz val="10"/>
        <color rgb="FFFF0000"/>
        <rFont val="Arial"/>
        <family val="2"/>
      </rPr>
      <t>færist sem mínus tala</t>
    </r>
    <r>
      <rPr>
        <sz val="10"/>
        <rFont val="Arial"/>
        <family val="2"/>
      </rPr>
      <t>)  /  
Purchased fixed assets (</t>
    </r>
    <r>
      <rPr>
        <sz val="10"/>
        <color rgb="FFFF0000"/>
        <rFont val="Arial"/>
        <family val="2"/>
      </rPr>
      <t>insert with a negative sign</t>
    </r>
    <r>
      <rPr>
        <sz val="10"/>
        <rFont val="Arial"/>
        <family val="2"/>
      </rPr>
      <t>)</t>
    </r>
  </si>
  <si>
    <r>
      <t>Greiddar afborganir (</t>
    </r>
    <r>
      <rPr>
        <sz val="10"/>
        <color rgb="FFFF0000"/>
        <rFont val="Arial"/>
        <family val="2"/>
      </rPr>
      <t>færist sem mínus tala</t>
    </r>
    <r>
      <rPr>
        <sz val="10"/>
        <rFont val="Arial"/>
        <family val="2"/>
      </rPr>
      <t>)  /  
Principal repayments (</t>
    </r>
    <r>
      <rPr>
        <sz val="10"/>
        <color rgb="FFFF0000"/>
        <rFont val="Arial"/>
        <family val="2"/>
      </rPr>
      <t>insert with a negative sign</t>
    </r>
    <r>
      <rPr>
        <sz val="10"/>
        <rFont val="Arial"/>
        <family val="2"/>
      </rPr>
      <t>)</t>
    </r>
  </si>
  <si>
    <t>Sjá leiðbeiningar neðar í flipanum</t>
  </si>
  <si>
    <t>Turnover exempt from package travel security by revenue categories
(add catergories as applicable)</t>
  </si>
  <si>
    <t>Starfsemi leyfishafa  /  Licensee's operations</t>
  </si>
  <si>
    <t>Ferðir innanlands  /  Incoming tours</t>
  </si>
  <si>
    <t>Ferðir erlendis  /  Outgoing tours</t>
  </si>
  <si>
    <t>Heilsárs starfsemi  /  Full year operations</t>
  </si>
  <si>
    <t>Ferðir innanlands</t>
  </si>
  <si>
    <t>Ferðir erlendis</t>
  </si>
  <si>
    <t>Heilsárs starfsemi</t>
  </si>
  <si>
    <t>Árstíðarbundin starfsemi, megin starfsemi að sumri</t>
  </si>
  <si>
    <t>Árstíðarbundin starfsemi, megin starfsemi að vetri</t>
  </si>
  <si>
    <t>Stofngjald</t>
  </si>
  <si>
    <t>Fjöldi daga frá fullnaðargreiðslu til upphafs ferðar</t>
  </si>
  <si>
    <t>Stakir flugmiðar</t>
  </si>
  <si>
    <t>Gisting sem ekki er seld með annarri þjónustu</t>
  </si>
  <si>
    <t>Veiðileyfi (ef gisting er innifalin er veltan tryggingaskyld)</t>
  </si>
  <si>
    <t xml:space="preserve">Reitir sem að skrá á upplýsingar í eru gráir  /  Input cells are grey </t>
  </si>
  <si>
    <t>Ef reitur er bleikur skortir upplýsingar eða upplýsingar eru ranglega skráðar /  
Certain input cells turn pink if they have not been filled or if they have been wrongly filled</t>
  </si>
  <si>
    <t>Hvítir reitir innihalda útreikninga eða föst gildi sem ekki skal breyta  /  
White cells contain calculations or fixed input that cannot be changed</t>
  </si>
  <si>
    <t>Nafn leyfishafa</t>
  </si>
  <si>
    <t>Name of licence holder</t>
  </si>
  <si>
    <t>Grunnupplýsingar  /  Basic information</t>
  </si>
  <si>
    <t>Merkið X við allt sem við á um starfsemi leyfishafa  /  Select what applies to the operations of the licensee with an X:</t>
  </si>
  <si>
    <t>Merkið X við þá línu sem á helst við um starfsemi leyfishafa  /  
Select the row that best describes the operations of the licensee with an X:</t>
  </si>
  <si>
    <t>Árstíðarbundin starfsemi, meginstarfsemi að sumri  /  Seasonal operations, mainly in summer</t>
  </si>
  <si>
    <t>Árstíðarbundin starfsemi, meginstarfsemi að vetri  /  Seasonal operations, mainly in winter</t>
  </si>
  <si>
    <r>
      <t xml:space="preserve">Sala pakkaferða og samtengdrar ferðatilhögunar er tryggingaskyld.  
Allar pakkaferðir sem að skipuleggjandi </t>
    </r>
    <r>
      <rPr>
        <sz val="10"/>
        <color rgb="FFFF0000"/>
        <rFont val="Arial"/>
        <family val="2"/>
      </rPr>
      <t>setur</t>
    </r>
    <r>
      <rPr>
        <sz val="10"/>
        <color theme="1"/>
        <rFont val="Arial"/>
        <family val="2"/>
      </rPr>
      <t xml:space="preserve"> saman, </t>
    </r>
    <r>
      <rPr>
        <sz val="10"/>
        <color rgb="FFFF0000"/>
        <rFont val="Arial"/>
        <family val="2"/>
      </rPr>
      <t>býður</t>
    </r>
    <r>
      <rPr>
        <sz val="10"/>
        <color theme="1"/>
        <rFont val="Arial"/>
        <family val="2"/>
      </rPr>
      <t xml:space="preserve"> fram og </t>
    </r>
    <r>
      <rPr>
        <sz val="10"/>
        <color rgb="FFFF0000"/>
        <rFont val="Arial"/>
        <family val="2"/>
      </rPr>
      <t>selur</t>
    </r>
    <r>
      <rPr>
        <sz val="10"/>
        <color theme="1"/>
        <rFont val="Arial"/>
        <family val="2"/>
      </rPr>
      <t xml:space="preserve">, eru tryggingaskyldar. </t>
    </r>
    <r>
      <rPr>
        <sz val="10"/>
        <color rgb="FFFF0000"/>
        <rFont val="Arial"/>
        <family val="2"/>
      </rPr>
      <t xml:space="preserve">Sama á við um pakkaferðir skipuleggjanda sem seldar eru af smásala, nema skipuleggjandi sýni fram á að smásali uppfylli tryggingaskyldu vegna þeirra. </t>
    </r>
    <r>
      <rPr>
        <sz val="10"/>
        <color theme="1"/>
        <rFont val="Arial"/>
        <family val="2"/>
      </rPr>
      <t xml:space="preserve">
Allar greiðslur sem seljandi, sem hefur milligöngu um samtengda ferðatilhögun, </t>
    </r>
    <r>
      <rPr>
        <sz val="10"/>
        <color rgb="FFFF0000"/>
        <rFont val="Arial"/>
        <family val="2"/>
      </rPr>
      <t>móttekur</t>
    </r>
    <r>
      <rPr>
        <sz val="10"/>
        <color theme="1"/>
        <rFont val="Arial"/>
        <family val="2"/>
      </rPr>
      <t xml:space="preserve"> frá ferðamanni teljast til tryggingaskyldrar veltu. 
</t>
    </r>
    <r>
      <rPr>
        <sz val="10"/>
        <color rgb="FFFF0000"/>
        <rFont val="Arial"/>
        <family val="2"/>
      </rPr>
      <t>Allar upplýsingar um pakkaferðir og samtengda ferðatilhögun skal færa í þeim mánuði sem að ferð er farin.</t>
    </r>
    <r>
      <rPr>
        <sz val="10"/>
        <color theme="1"/>
        <rFont val="Arial"/>
        <family val="2"/>
      </rPr>
      <t xml:space="preserve">
Í 5. gr. reglugerðar um Ferðatryggingasjóð segir eftirfarandi:
</t>
    </r>
    <r>
      <rPr>
        <i/>
        <sz val="10"/>
        <color theme="1"/>
        <rFont val="Arial"/>
        <family val="2"/>
      </rPr>
      <t>Tekjur og gjöld vegna sölu pakkaferða og samtengdrar ferðatilhögunar skal færa þegar til þeirra hefur verið unnið og þjónustan í meginatriðum verið innt af hendi. Almennt skal miða við að þjónusta hafi í meginatriðum verið innt af hendi þegar ferð hefur verið framkvæmd í samræmi við samning. Gæta skal þess sérstaklega að bókfæra tekjur réttilega á mánuði innan ársins. Skiptingu tekna og gjalda á mánuði skal vera hægt að lesa úr bókhaldskerfinu á aðgreinanlegan hátt. Skipuleggjanda er heimilt að undanskilja frá tryggingaskyldri veltu tekjur vegna pakkaferða sem seldar eru af smásala sem uppfyllir tryggingaskyldu vegna þeirra.</t>
    </r>
  </si>
  <si>
    <t>Rekstraráætlun  /  Business plan</t>
  </si>
  <si>
    <t>Tryggingaskyldar tekjur  /  
Revenue subject to package travel security:</t>
  </si>
  <si>
    <t>Pakkaferðir / Package travel</t>
  </si>
  <si>
    <t>Tryggingaskyldar tekjur samtals  /  
Total turnover subject to package travel security</t>
  </si>
  <si>
    <t>Velta undanþegin tryggingaskyldu  /  
Turnover exempt from package travel security:</t>
  </si>
  <si>
    <t>Pakkaferðir tryggðar af öðrum  /  
Package travel coverd by other traders' security</t>
  </si>
  <si>
    <t>Önnur velta undanþegin tryggingarskyldu  /
Other income exempt from package travel security</t>
  </si>
  <si>
    <t>Samtals undanþegin velta /  Total exempt turnover</t>
  </si>
  <si>
    <t>Hagnaður (- tap) fyrir skatta  /  Profit  (- loss) before taxes</t>
  </si>
  <si>
    <t>Hagnaður (- tap)  /  Profit  (- loss)</t>
  </si>
  <si>
    <t>Áætlun um fjárstreymi  / Forecasted flow of funds</t>
  </si>
  <si>
    <t>Tryggingaskyld velta  /  Turnover subject to package travel security</t>
  </si>
  <si>
    <t>Number of days from full payment until tour starts</t>
  </si>
  <si>
    <t>Heildarsöluverð samtengdrar ferðatilhögunar</t>
  </si>
  <si>
    <t>Sjóðsstaða í upphafi /  Beginning cash balance</t>
  </si>
  <si>
    <t>Ný lán  /  New loan(s)</t>
  </si>
  <si>
    <t xml:space="preserve">Samtals   /  Total </t>
  </si>
  <si>
    <t>Ábendingar:</t>
  </si>
  <si>
    <t>Velta undanþegin tryggingaskyldu sundurliðuð eftir tekjuflokkum
(bætið við flokkum eftir því sem við á)</t>
  </si>
  <si>
    <t>Velta undanþegin tryggingaskyldu   /  Turnover exempt from package travel security</t>
  </si>
  <si>
    <r>
      <t>Áætlun um rekstur og fjárstreymi</t>
    </r>
    <r>
      <rPr>
        <sz val="10"/>
        <rFont val="Arial"/>
        <family val="2"/>
      </rPr>
      <t xml:space="preserve"> - upplýsingar um mánaðarlega veltu, sem færðar eru í flipa hvers mánaðar, færast sjálfkrafa inn. Aðrar upplýsingar </t>
    </r>
    <r>
      <rPr>
        <sz val="10"/>
        <color rgb="FFFF0000"/>
        <rFont val="Arial"/>
        <family val="2"/>
      </rPr>
      <t>skal skrá</t>
    </r>
    <r>
      <rPr>
        <sz val="10"/>
        <rFont val="Arial"/>
        <family val="2"/>
      </rPr>
      <t xml:space="preserve"> beint í viðeigandi reiti.</t>
    </r>
    <r>
      <rPr>
        <b/>
        <sz val="10"/>
        <color rgb="FFFF0000"/>
        <rFont val="Arial"/>
        <family val="2"/>
      </rPr>
      <t xml:space="preserve">
Flipar fyrir einstaka mánuði </t>
    </r>
    <r>
      <rPr>
        <sz val="10"/>
        <rFont val="Arial"/>
        <family val="2"/>
      </rPr>
      <t xml:space="preserve">- greining á veltu hvers mánaðar skiptist í: </t>
    </r>
    <r>
      <rPr>
        <b/>
        <sz val="10"/>
        <color rgb="FFFF0000"/>
        <rFont val="Arial"/>
        <family val="2"/>
      </rPr>
      <t xml:space="preserve">
</t>
    </r>
    <r>
      <rPr>
        <sz val="10"/>
        <rFont val="Arial"/>
        <family val="2"/>
      </rPr>
      <t xml:space="preserve"> - Yfirlit yfir áætlaða tryggingaskylda veltu
 - Yfirlit yfir áætlaða veltu sem undanþegin er tryggingaskyldu:
</t>
    </r>
    <r>
      <rPr>
        <b/>
        <sz val="10"/>
        <color rgb="FFFF0000"/>
        <rFont val="Arial"/>
        <family val="2"/>
      </rPr>
      <t>Leiðbeiningar um útfyllingu er að finna í sérstöku skjali á vef Ferðamálastofu, sjá "leiðbeiningar um útfyllingu gagna", og í leiðbeininga- myndbandi ásamt athugasemdum við einstaka reiti. Áríðandi er að kynna sér leiðbeiningarnar vel.</t>
    </r>
  </si>
  <si>
    <t>Total sales amount of package travel</t>
  </si>
  <si>
    <t>Ábending:</t>
  </si>
  <si>
    <t xml:space="preserve">Fjöldi daga frá fullnaðargreiðslu til  upphafs ferðar </t>
  </si>
  <si>
    <t>Pakkaferðir sem tiheyra tryggingaskyldu annarra seljenda</t>
  </si>
  <si>
    <t>N 2025</t>
  </si>
  <si>
    <t>h 2025</t>
  </si>
  <si>
    <t>d 2025</t>
  </si>
  <si>
    <t>Tryggingaskyld velta 2025</t>
  </si>
  <si>
    <t>Tryggingaskyld ÁRSVELTA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</si>
</sst>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000"/>
    <numFmt numFmtId="165" formatCode="0.000%"/>
    <numFmt numFmtId="166" formatCode="dd\/mm\/yyyy"/>
  </numFmts>
  <fonts count="31" x14ac:knownFonts="1">
    <font>
      <sz val="11"/>
      <color theme="1"/>
      <name val="Calibri"/>
      <family val="2"/>
      <scheme val="minor"/>
    </font>
    <font>
      <sz val="11"/>
      <color theme="1"/>
      <name val="Calibri"/>
      <family val="2"/>
      <scheme val="minor"/>
    </font>
    <font>
      <sz val="11"/>
      <color theme="1"/>
      <name val="Arial Nova"/>
      <family val="2"/>
    </font>
    <font>
      <b/>
      <sz val="11"/>
      <color theme="1"/>
      <name val="Arial Nova"/>
      <family val="2"/>
    </font>
    <font>
      <sz val="9"/>
      <color indexed="81"/>
      <name val="Tahoma"/>
      <family val="2"/>
    </font>
    <font>
      <b/>
      <sz val="16"/>
      <name val="Calibri"/>
      <family val="2"/>
      <scheme val="minor"/>
    </font>
    <font>
      <sz val="11"/>
      <name val="Calibri"/>
      <family val="2"/>
      <scheme val="minor"/>
    </font>
    <font>
      <b/>
      <sz val="11"/>
      <name val="Calibri"/>
      <family val="2"/>
      <scheme val="minor"/>
    </font>
    <font>
      <b/>
      <sz val="18"/>
      <name val="Calibri"/>
      <family val="2"/>
      <scheme val="minor"/>
    </font>
    <font>
      <b/>
      <u/>
      <sz val="16"/>
      <name val="Calibri"/>
      <family val="2"/>
      <scheme val="minor"/>
    </font>
    <font>
      <b/>
      <sz val="14"/>
      <name val="Calibri"/>
      <family val="2"/>
      <scheme val="minor"/>
    </font>
    <font>
      <b/>
      <sz val="11"/>
      <color rgb="FFFF0000"/>
      <name val="Calibri"/>
      <family val="2"/>
      <scheme val="minor"/>
    </font>
    <font>
      <sz val="11"/>
      <color rgb="FFFF0000"/>
      <name val="Calibri"/>
      <family val="2"/>
      <scheme val="minor"/>
    </font>
    <font>
      <b/>
      <sz val="12"/>
      <color rgb="FF00B050"/>
      <name val="Calibri"/>
      <family val="2"/>
      <scheme val="minor"/>
    </font>
    <font>
      <sz val="8"/>
      <color theme="1"/>
      <name val="Arial"/>
      <family val="2"/>
    </font>
    <font>
      <b/>
      <sz val="8"/>
      <color theme="1"/>
      <name val="Arial"/>
      <family val="2"/>
    </font>
    <font>
      <sz val="8"/>
      <name val="Calibri"/>
      <family val="2"/>
      <scheme val="minor"/>
    </font>
    <font>
      <sz val="10"/>
      <color theme="1"/>
      <name val="Arial"/>
      <family val="2"/>
    </font>
    <font>
      <b/>
      <sz val="10"/>
      <color theme="0"/>
      <name val="Arial"/>
      <family val="2"/>
    </font>
    <font>
      <b/>
      <sz val="10"/>
      <color theme="1"/>
      <name val="Arial"/>
      <family val="2"/>
    </font>
    <font>
      <b/>
      <sz val="10"/>
      <color rgb="FFFF0000"/>
      <name val="Arial"/>
      <family val="2"/>
    </font>
    <font>
      <sz val="10"/>
      <name val="Arial"/>
      <family val="2"/>
    </font>
    <font>
      <b/>
      <sz val="10"/>
      <name val="Arial"/>
      <family val="2"/>
    </font>
    <font>
      <sz val="10"/>
      <color rgb="FFFF0000"/>
      <name val="Arial"/>
      <family val="2"/>
    </font>
    <font>
      <b/>
      <sz val="12"/>
      <color rgb="FF003878"/>
      <name val="Arial"/>
      <family val="2"/>
    </font>
    <font>
      <b/>
      <sz val="10"/>
      <color theme="0" tint="-0.14999847407452621"/>
      <name val="Arial"/>
      <family val="2"/>
    </font>
    <font>
      <sz val="10"/>
      <color theme="0" tint="-0.14999847407452621"/>
      <name val="Arial"/>
      <family val="2"/>
    </font>
    <font>
      <b/>
      <u/>
      <sz val="12"/>
      <color rgb="FFFF0000"/>
      <name val="Arial"/>
      <family val="2"/>
    </font>
    <font>
      <b/>
      <sz val="11"/>
      <color rgb="FF7030A0"/>
      <name val="Calibri"/>
      <family val="2"/>
      <scheme val="minor"/>
    </font>
    <font>
      <i/>
      <sz val="10"/>
      <color theme="1"/>
      <name val="Arial"/>
      <family val="2"/>
    </font>
    <font>
      <sz val="11"/>
      <color rgb="FF9C0006"/>
      <name val="Calibri"/>
      <family val="2"/>
      <scheme val="minor"/>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rgb="FF003878"/>
        <bgColor indexed="64"/>
      </patternFill>
    </fill>
    <fill>
      <patternFill patternType="solid">
        <fgColor rgb="FFFFC7CE"/>
      </patternFill>
    </fill>
    <fill>
      <patternFill patternType="solid">
        <fgColor rgb="FFFAACF1"/>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thick">
        <color rgb="FF003878"/>
      </bottom>
      <diagonal/>
    </border>
    <border>
      <left style="thin">
        <color rgb="FF003878"/>
      </left>
      <right/>
      <top style="thin">
        <color rgb="FF003878"/>
      </top>
      <bottom/>
      <diagonal/>
    </border>
    <border>
      <left/>
      <right/>
      <top style="thin">
        <color rgb="FF003878"/>
      </top>
      <bottom/>
      <diagonal/>
    </border>
    <border>
      <left/>
      <right style="thin">
        <color rgb="FF003878"/>
      </right>
      <top style="thin">
        <color rgb="FF003878"/>
      </top>
      <bottom/>
      <diagonal/>
    </border>
    <border>
      <left style="thin">
        <color rgb="FF003878"/>
      </left>
      <right/>
      <top/>
      <bottom style="thin">
        <color rgb="FF003878"/>
      </bottom>
      <diagonal/>
    </border>
    <border>
      <left/>
      <right/>
      <top/>
      <bottom style="thin">
        <color rgb="FF003878"/>
      </bottom>
      <diagonal/>
    </border>
    <border>
      <left/>
      <right style="thin">
        <color rgb="FF003878"/>
      </right>
      <top/>
      <bottom style="thin">
        <color rgb="FF003878"/>
      </bottom>
      <diagonal/>
    </border>
    <border>
      <left style="thin">
        <color rgb="FF003878"/>
      </left>
      <right/>
      <top style="thin">
        <color rgb="FF003878"/>
      </top>
      <bottom style="thin">
        <color rgb="FF003878"/>
      </bottom>
      <diagonal/>
    </border>
    <border>
      <left/>
      <right/>
      <top style="thin">
        <color rgb="FF003878"/>
      </top>
      <bottom style="thin">
        <color rgb="FF003878"/>
      </bottom>
      <diagonal/>
    </border>
    <border>
      <left/>
      <right style="thin">
        <color rgb="FF003878"/>
      </right>
      <top style="thin">
        <color rgb="FF003878"/>
      </top>
      <bottom style="thin">
        <color rgb="FF003878"/>
      </bottom>
      <diagonal/>
    </border>
    <border>
      <left style="thin">
        <color rgb="FF003878"/>
      </left>
      <right/>
      <top/>
      <bottom/>
      <diagonal/>
    </border>
    <border>
      <left/>
      <right style="thin">
        <color rgb="FF003878"/>
      </right>
      <top/>
      <bottom/>
      <diagonal/>
    </border>
    <border>
      <left style="thin">
        <color rgb="FF003878"/>
      </left>
      <right/>
      <top style="thin">
        <color rgb="FF003878"/>
      </top>
      <bottom style="medium">
        <color rgb="FF003878"/>
      </bottom>
      <diagonal/>
    </border>
    <border>
      <left/>
      <right/>
      <top style="thin">
        <color rgb="FF003878"/>
      </top>
      <bottom style="medium">
        <color rgb="FF003878"/>
      </bottom>
      <diagonal/>
    </border>
    <border>
      <left/>
      <right style="thin">
        <color rgb="FF003878"/>
      </right>
      <top style="thin">
        <color rgb="FF003878"/>
      </top>
      <bottom style="medium">
        <color rgb="FF003878"/>
      </bottom>
      <diagonal/>
    </border>
    <border>
      <left style="thin">
        <color rgb="FF003878"/>
      </left>
      <right style="thin">
        <color theme="0"/>
      </right>
      <top style="thin">
        <color rgb="FF003878"/>
      </top>
      <bottom style="medium">
        <color rgb="FF003878"/>
      </bottom>
      <diagonal/>
    </border>
    <border>
      <left style="thin">
        <color theme="0"/>
      </left>
      <right style="thin">
        <color rgb="FF003878"/>
      </right>
      <top style="thin">
        <color rgb="FF003878"/>
      </top>
      <bottom style="medium">
        <color rgb="FF003878"/>
      </bottom>
      <diagonal/>
    </border>
    <border>
      <left style="thin">
        <color rgb="FF003878"/>
      </left>
      <right/>
      <top/>
      <bottom style="medium">
        <color rgb="FF003878"/>
      </bottom>
      <diagonal/>
    </border>
    <border>
      <left/>
      <right/>
      <top/>
      <bottom style="medium">
        <color rgb="FF003878"/>
      </bottom>
      <diagonal/>
    </border>
    <border>
      <left/>
      <right style="thin">
        <color rgb="FF003878"/>
      </right>
      <top/>
      <bottom style="medium">
        <color rgb="FF003878"/>
      </bottom>
      <diagonal/>
    </border>
    <border>
      <left style="thin">
        <color indexed="64"/>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indexed="64"/>
      </right>
      <top/>
      <bottom style="thin">
        <color theme="0"/>
      </bottom>
      <diagonal/>
    </border>
    <border>
      <left style="thin">
        <color indexed="64"/>
      </left>
      <right style="thin">
        <color theme="0"/>
      </right>
      <top style="thin">
        <color theme="0"/>
      </top>
      <bottom/>
      <diagonal/>
    </border>
    <border>
      <left style="thin">
        <color theme="0"/>
      </left>
      <right style="thin">
        <color theme="0"/>
      </right>
      <top style="thin">
        <color theme="0"/>
      </top>
      <bottom/>
      <diagonal/>
    </border>
    <border>
      <left style="thin">
        <color theme="0"/>
      </left>
      <right style="thin">
        <color indexed="64"/>
      </right>
      <top style="thin">
        <color theme="0"/>
      </top>
      <bottom/>
      <diagonal/>
    </border>
    <border>
      <left style="thin">
        <color theme="0"/>
      </left>
      <right style="thin">
        <color theme="0"/>
      </right>
      <top style="thin">
        <color rgb="FF003878"/>
      </top>
      <bottom style="thin">
        <color theme="0" tint="-0.14996795556505021"/>
      </bottom>
      <diagonal/>
    </border>
    <border>
      <left style="thin">
        <color theme="0"/>
      </left>
      <right style="thin">
        <color theme="0"/>
      </right>
      <top style="thin">
        <color theme="0" tint="-0.14996795556505021"/>
      </top>
      <bottom style="thin">
        <color theme="0" tint="-0.14996795556505021"/>
      </bottom>
      <diagonal/>
    </border>
    <border>
      <left style="thin">
        <color theme="0"/>
      </left>
      <right style="thin">
        <color theme="0"/>
      </right>
      <top style="thin">
        <color theme="0" tint="-0.14996795556505021"/>
      </top>
      <bottom style="thin">
        <color rgb="FF003878"/>
      </bottom>
      <diagonal/>
    </border>
    <border>
      <left style="thin">
        <color theme="0"/>
      </left>
      <right style="thin">
        <color rgb="FF003878"/>
      </right>
      <top style="thin">
        <color rgb="FF003878"/>
      </top>
      <bottom style="thin">
        <color theme="0"/>
      </bottom>
      <diagonal/>
    </border>
    <border>
      <left style="thin">
        <color rgb="FF003878"/>
      </left>
      <right style="thin">
        <color theme="0"/>
      </right>
      <top style="thin">
        <color theme="0"/>
      </top>
      <bottom style="thin">
        <color theme="0"/>
      </bottom>
      <diagonal/>
    </border>
    <border>
      <left style="thin">
        <color theme="0"/>
      </left>
      <right style="thin">
        <color rgb="FF003878"/>
      </right>
      <top style="thin">
        <color theme="0"/>
      </top>
      <bottom style="thin">
        <color theme="0"/>
      </bottom>
      <diagonal/>
    </border>
    <border>
      <left style="thin">
        <color rgb="FF003878"/>
      </left>
      <right style="thin">
        <color theme="0"/>
      </right>
      <top style="thin">
        <color theme="0"/>
      </top>
      <bottom style="thin">
        <color indexed="64"/>
      </bottom>
      <diagonal/>
    </border>
    <border>
      <left style="thin">
        <color theme="0"/>
      </left>
      <right style="thin">
        <color rgb="FF003878"/>
      </right>
      <top style="thin">
        <color theme="0"/>
      </top>
      <bottom style="thin">
        <color indexed="64"/>
      </bottom>
      <diagonal/>
    </border>
    <border>
      <left style="thin">
        <color theme="0"/>
      </left>
      <right/>
      <top style="thin">
        <color rgb="FF003878"/>
      </top>
      <bottom style="medium">
        <color rgb="FF003878"/>
      </bottom>
      <diagonal/>
    </border>
    <border>
      <left style="thin">
        <color rgb="FF003878"/>
      </left>
      <right style="thin">
        <color theme="0"/>
      </right>
      <top style="thin">
        <color rgb="FF003878"/>
      </top>
      <bottom style="thin">
        <color theme="0" tint="-0.14996795556505021"/>
      </bottom>
      <diagonal/>
    </border>
    <border>
      <left style="thin">
        <color rgb="FF003878"/>
      </left>
      <right style="thin">
        <color theme="0"/>
      </right>
      <top style="thin">
        <color theme="0" tint="-0.14996795556505021"/>
      </top>
      <bottom style="thin">
        <color theme="0" tint="-0.14996795556505021"/>
      </bottom>
      <diagonal/>
    </border>
    <border>
      <left style="thin">
        <color rgb="FF003878"/>
      </left>
      <right style="thin">
        <color theme="0"/>
      </right>
      <top/>
      <bottom style="thin">
        <color theme="0"/>
      </bottom>
      <diagonal/>
    </border>
    <border>
      <left style="thin">
        <color rgb="FF003878"/>
      </left>
      <right style="thin">
        <color theme="0"/>
      </right>
      <top style="thin">
        <color theme="0" tint="-0.14996795556505021"/>
      </top>
      <bottom/>
      <diagonal/>
    </border>
    <border>
      <left style="thin">
        <color rgb="FF003878"/>
      </left>
      <right style="thin">
        <color theme="0" tint="-0.14996795556505021"/>
      </right>
      <top style="thin">
        <color rgb="FF003878"/>
      </top>
      <bottom style="medium">
        <color rgb="FF003878"/>
      </bottom>
      <diagonal/>
    </border>
    <border>
      <left style="thin">
        <color theme="0" tint="-0.14996795556505021"/>
      </left>
      <right/>
      <top style="thin">
        <color rgb="FF003878"/>
      </top>
      <bottom style="medium">
        <color rgb="FF003878"/>
      </bottom>
      <diagonal/>
    </border>
    <border>
      <left/>
      <right/>
      <top style="thin">
        <color rgb="FF003878"/>
      </top>
      <bottom style="double">
        <color rgb="FF003878"/>
      </bottom>
      <diagonal/>
    </border>
    <border>
      <left style="thin">
        <color rgb="FF003878"/>
      </left>
      <right/>
      <top style="thin">
        <color rgb="FF003878"/>
      </top>
      <bottom style="double">
        <color rgb="FF003878"/>
      </bottom>
      <diagonal/>
    </border>
    <border>
      <left style="thin">
        <color rgb="FF003878"/>
      </left>
      <right/>
      <top/>
      <bottom style="thin">
        <color theme="0"/>
      </bottom>
      <diagonal/>
    </border>
    <border>
      <left style="thin">
        <color rgb="FF003878"/>
      </left>
      <right/>
      <top style="thin">
        <color theme="0"/>
      </top>
      <bottom style="thin">
        <color theme="0"/>
      </bottom>
      <diagonal/>
    </border>
    <border>
      <left style="thin">
        <color rgb="FF003878"/>
      </left>
      <right/>
      <top style="thin">
        <color theme="0"/>
      </top>
      <bottom style="medium">
        <color rgb="FF003878"/>
      </bottom>
      <diagonal/>
    </border>
    <border>
      <left/>
      <right/>
      <top style="thin">
        <color rgb="FF003878"/>
      </top>
      <bottom style="thin">
        <color indexed="64"/>
      </bottom>
      <diagonal/>
    </border>
  </borders>
  <cellStyleXfs count="3">
    <xf numFmtId="0" fontId="0" fillId="0" borderId="0"/>
    <xf numFmtId="9" fontId="1" fillId="0" borderId="0" applyFont="0" applyFill="0" applyBorder="0" applyAlignment="0" applyProtection="0"/>
    <xf numFmtId="0" fontId="30" fillId="6" borderId="0" applyNumberFormat="0" applyBorder="0" applyAlignment="0" applyProtection="0"/>
  </cellStyleXfs>
  <cellXfs count="218">
    <xf numFmtId="0" fontId="0" fillId="0" borderId="0" xfId="0"/>
    <xf numFmtId="0" fontId="2" fillId="0" borderId="0" xfId="0" applyFont="1" applyAlignment="1" applyProtection="1">
      <alignment horizontal="left"/>
      <protection hidden="1"/>
    </xf>
    <xf numFmtId="0" fontId="0" fillId="0" borderId="0" xfId="0" applyProtection="1">
      <protection hidden="1"/>
    </xf>
    <xf numFmtId="0" fontId="2" fillId="0" borderId="0" xfId="0" applyFont="1" applyProtection="1">
      <protection hidden="1"/>
    </xf>
    <xf numFmtId="0" fontId="3" fillId="0" borderId="0" xfId="0" applyFont="1" applyAlignment="1" applyProtection="1">
      <alignment horizontal="right"/>
      <protection hidden="1"/>
    </xf>
    <xf numFmtId="0" fontId="3" fillId="3" borderId="0" xfId="0" applyFont="1" applyFill="1" applyAlignment="1" applyProtection="1">
      <alignment horizontal="right"/>
      <protection hidden="1"/>
    </xf>
    <xf numFmtId="0" fontId="5" fillId="0" borderId="0" xfId="0" applyFont="1" applyAlignment="1">
      <alignment wrapText="1"/>
    </xf>
    <xf numFmtId="0" fontId="6" fillId="0" borderId="0" xfId="0" applyFont="1"/>
    <xf numFmtId="0" fontId="6" fillId="0" borderId="0" xfId="0" applyFont="1" applyAlignment="1">
      <alignment wrapText="1"/>
    </xf>
    <xf numFmtId="1" fontId="6" fillId="0" borderId="0" xfId="0" applyNumberFormat="1" applyFont="1"/>
    <xf numFmtId="9" fontId="6" fillId="0" borderId="0" xfId="0" applyNumberFormat="1" applyFont="1"/>
    <xf numFmtId="0" fontId="5" fillId="0" borderId="0" xfId="0" applyFont="1"/>
    <xf numFmtId="3" fontId="6" fillId="0" borderId="0" xfId="0" applyNumberFormat="1" applyFont="1"/>
    <xf numFmtId="3" fontId="7" fillId="0" borderId="0" xfId="0" applyNumberFormat="1" applyFont="1"/>
    <xf numFmtId="0" fontId="7" fillId="0" borderId="0" xfId="0" applyFont="1"/>
    <xf numFmtId="0" fontId="8" fillId="4" borderId="0" xfId="0" applyFont="1" applyFill="1"/>
    <xf numFmtId="0" fontId="5" fillId="4" borderId="0" xfId="0" applyFont="1" applyFill="1"/>
    <xf numFmtId="0" fontId="9" fillId="4" borderId="0" xfId="0" applyFont="1" applyFill="1"/>
    <xf numFmtId="3" fontId="6" fillId="0" borderId="1" xfId="0" applyNumberFormat="1" applyFont="1" applyBorder="1"/>
    <xf numFmtId="3" fontId="6" fillId="0" borderId="3" xfId="0" applyNumberFormat="1" applyFont="1" applyBorder="1"/>
    <xf numFmtId="0" fontId="10" fillId="0" borderId="0" xfId="0" applyFont="1" applyAlignment="1">
      <alignment horizontal="center" vertical="center"/>
    </xf>
    <xf numFmtId="9" fontId="6" fillId="0" borderId="4" xfId="0" applyNumberFormat="1" applyFont="1" applyBorder="1"/>
    <xf numFmtId="0" fontId="7" fillId="0" borderId="0" xfId="0" applyFont="1" applyAlignment="1">
      <alignment horizontal="center" wrapText="1"/>
    </xf>
    <xf numFmtId="3" fontId="6" fillId="0" borderId="5" xfId="0" applyNumberFormat="1" applyFont="1" applyBorder="1"/>
    <xf numFmtId="164" fontId="6" fillId="0" borderId="0" xfId="0" applyNumberFormat="1" applyFont="1"/>
    <xf numFmtId="165" fontId="6" fillId="0" borderId="0" xfId="0" applyNumberFormat="1" applyFont="1"/>
    <xf numFmtId="3" fontId="11" fillId="0" borderId="8" xfId="0" applyNumberFormat="1" applyFont="1" applyBorder="1"/>
    <xf numFmtId="0" fontId="11" fillId="0" borderId="9" xfId="0" applyFont="1" applyBorder="1"/>
    <xf numFmtId="0" fontId="11" fillId="0" borderId="8" xfId="0" applyFont="1" applyBorder="1"/>
    <xf numFmtId="0" fontId="12" fillId="0" borderId="8" xfId="0" applyFont="1" applyBorder="1"/>
    <xf numFmtId="0" fontId="12" fillId="0" borderId="9" xfId="0" applyFont="1" applyBorder="1"/>
    <xf numFmtId="165" fontId="12" fillId="0" borderId="10" xfId="0" applyNumberFormat="1" applyFont="1" applyBorder="1"/>
    <xf numFmtId="0" fontId="12" fillId="0" borderId="11" xfId="0" applyFont="1" applyBorder="1"/>
    <xf numFmtId="3" fontId="13" fillId="0" borderId="0" xfId="0" applyNumberFormat="1" applyFont="1"/>
    <xf numFmtId="0" fontId="13" fillId="0" borderId="0" xfId="0" applyFont="1"/>
    <xf numFmtId="0" fontId="15" fillId="0" borderId="2" xfId="0" applyFont="1" applyBorder="1" applyProtection="1">
      <protection hidden="1"/>
    </xf>
    <xf numFmtId="0" fontId="14" fillId="0" borderId="0" xfId="0" applyFont="1" applyProtection="1">
      <protection hidden="1"/>
    </xf>
    <xf numFmtId="0" fontId="14" fillId="0" borderId="2" xfId="0" applyFont="1" applyBorder="1" applyProtection="1">
      <protection hidden="1"/>
    </xf>
    <xf numFmtId="0" fontId="17" fillId="0" borderId="0" xfId="0" applyFont="1"/>
    <xf numFmtId="0" fontId="19" fillId="0" borderId="0" xfId="0" applyFont="1"/>
    <xf numFmtId="49" fontId="17" fillId="2" borderId="49" xfId="0" applyNumberFormat="1" applyFont="1" applyFill="1" applyBorder="1" applyAlignment="1" applyProtection="1">
      <alignment vertical="center"/>
      <protection locked="0"/>
    </xf>
    <xf numFmtId="0" fontId="17" fillId="2" borderId="14" xfId="0" applyFont="1" applyFill="1" applyBorder="1"/>
    <xf numFmtId="0" fontId="17" fillId="0" borderId="17" xfId="0" applyFont="1" applyBorder="1"/>
    <xf numFmtId="0" fontId="19" fillId="0" borderId="17" xfId="0" applyFont="1" applyBorder="1"/>
    <xf numFmtId="0" fontId="17" fillId="0" borderId="12" xfId="0" applyFont="1" applyBorder="1"/>
    <xf numFmtId="0" fontId="19" fillId="0" borderId="0" xfId="0" applyFont="1" applyAlignment="1">
      <alignment vertical="top" wrapText="1"/>
    </xf>
    <xf numFmtId="0" fontId="19" fillId="0" borderId="18" xfId="0" applyFont="1" applyBorder="1" applyAlignment="1">
      <alignment horizontal="right"/>
    </xf>
    <xf numFmtId="0" fontId="19" fillId="0" borderId="16" xfId="0" applyFont="1" applyBorder="1"/>
    <xf numFmtId="0" fontId="19" fillId="0" borderId="17" xfId="0" applyFont="1" applyBorder="1" applyAlignment="1">
      <alignment horizontal="right"/>
    </xf>
    <xf numFmtId="49" fontId="17" fillId="2" borderId="27" xfId="0" applyNumberFormat="1" applyFont="1" applyFill="1" applyBorder="1" applyAlignment="1" applyProtection="1">
      <alignment vertical="center"/>
      <protection locked="0"/>
    </xf>
    <xf numFmtId="0" fontId="17" fillId="0" borderId="12" xfId="0" applyFont="1" applyBorder="1" applyProtection="1">
      <protection hidden="1"/>
    </xf>
    <xf numFmtId="0" fontId="17" fillId="0" borderId="0" xfId="0" applyFont="1" applyProtection="1">
      <protection hidden="1"/>
    </xf>
    <xf numFmtId="0" fontId="20" fillId="0" borderId="0" xfId="0" applyFont="1" applyProtection="1">
      <protection hidden="1"/>
    </xf>
    <xf numFmtId="0" fontId="19" fillId="0" borderId="14" xfId="0" applyFont="1" applyBorder="1" applyAlignment="1" applyProtection="1">
      <alignment horizontal="left"/>
      <protection hidden="1"/>
    </xf>
    <xf numFmtId="0" fontId="17" fillId="0" borderId="14" xfId="0" applyFont="1" applyBorder="1" applyAlignment="1" applyProtection="1">
      <alignment horizontal="left"/>
      <protection hidden="1"/>
    </xf>
    <xf numFmtId="0" fontId="17" fillId="0" borderId="14" xfId="0" applyFont="1" applyBorder="1" applyProtection="1">
      <protection hidden="1"/>
    </xf>
    <xf numFmtId="0" fontId="19" fillId="0" borderId="0" xfId="0" applyFont="1" applyAlignment="1" applyProtection="1">
      <alignment horizontal="left"/>
      <protection hidden="1"/>
    </xf>
    <xf numFmtId="0" fontId="17" fillId="0" borderId="0" xfId="0" applyFont="1" applyAlignment="1" applyProtection="1">
      <alignment horizontal="left"/>
      <protection hidden="1"/>
    </xf>
    <xf numFmtId="1" fontId="17" fillId="0" borderId="0" xfId="0" applyNumberFormat="1" applyFont="1" applyProtection="1">
      <protection hidden="1"/>
    </xf>
    <xf numFmtId="0" fontId="19" fillId="0" borderId="0" xfId="0" applyFont="1" applyAlignment="1" applyProtection="1">
      <alignment horizontal="center" vertical="center"/>
      <protection hidden="1"/>
    </xf>
    <xf numFmtId="0" fontId="19" fillId="0" borderId="17" xfId="0" applyFont="1" applyBorder="1" applyAlignment="1" applyProtection="1">
      <alignment horizontal="left"/>
      <protection hidden="1"/>
    </xf>
    <xf numFmtId="1" fontId="17" fillId="0" borderId="17" xfId="0" applyNumberFormat="1" applyFont="1" applyBorder="1" applyProtection="1">
      <protection hidden="1"/>
    </xf>
    <xf numFmtId="0" fontId="17" fillId="0" borderId="17" xfId="0" applyFont="1" applyBorder="1" applyProtection="1">
      <protection hidden="1"/>
    </xf>
    <xf numFmtId="0" fontId="19" fillId="0" borderId="0" xfId="0" applyFont="1" applyAlignment="1" applyProtection="1">
      <alignment horizontal="right" vertical="center"/>
      <protection hidden="1"/>
    </xf>
    <xf numFmtId="49" fontId="17" fillId="0" borderId="0" xfId="0" applyNumberFormat="1" applyFont="1" applyAlignment="1" applyProtection="1">
      <alignment horizontal="left" vertical="center"/>
      <protection locked="0"/>
    </xf>
    <xf numFmtId="0" fontId="22" fillId="0" borderId="19" xfId="0" applyFont="1" applyBorder="1" applyAlignment="1" applyProtection="1">
      <alignment horizontal="left" wrapText="1"/>
      <protection hidden="1"/>
    </xf>
    <xf numFmtId="0" fontId="22" fillId="0" borderId="21" xfId="0" applyFont="1" applyBorder="1" applyAlignment="1" applyProtection="1">
      <alignment horizontal="right" wrapText="1"/>
      <protection hidden="1"/>
    </xf>
    <xf numFmtId="0" fontId="17" fillId="2" borderId="14" xfId="0" applyFont="1" applyFill="1" applyBorder="1" applyProtection="1">
      <protection hidden="1"/>
    </xf>
    <xf numFmtId="0" fontId="19" fillId="0" borderId="0" xfId="0" applyFont="1" applyAlignment="1" applyProtection="1">
      <alignment horizontal="right"/>
      <protection hidden="1"/>
    </xf>
    <xf numFmtId="1" fontId="17" fillId="0" borderId="0" xfId="0" applyNumberFormat="1" applyFont="1" applyAlignment="1" applyProtection="1">
      <alignment horizontal="left"/>
      <protection hidden="1"/>
    </xf>
    <xf numFmtId="0" fontId="22" fillId="0" borderId="16" xfId="0" applyFont="1" applyBorder="1" applyAlignment="1" applyProtection="1">
      <alignment horizontal="left" wrapText="1"/>
      <protection hidden="1"/>
    </xf>
    <xf numFmtId="0" fontId="22" fillId="0" borderId="17" xfId="0" applyFont="1" applyBorder="1" applyAlignment="1" applyProtection="1">
      <alignment horizontal="right" wrapText="1"/>
      <protection hidden="1"/>
    </xf>
    <xf numFmtId="0" fontId="22" fillId="0" borderId="18" xfId="0" applyFont="1" applyBorder="1" applyAlignment="1" applyProtection="1">
      <alignment horizontal="right" wrapText="1"/>
      <protection hidden="1"/>
    </xf>
    <xf numFmtId="0" fontId="23" fillId="0" borderId="0" xfId="0" applyFont="1" applyProtection="1">
      <protection hidden="1"/>
    </xf>
    <xf numFmtId="0" fontId="17" fillId="2" borderId="35" xfId="0" applyFont="1" applyFill="1" applyBorder="1" applyAlignment="1" applyProtection="1">
      <alignment vertical="center" shrinkToFit="1"/>
      <protection locked="0"/>
    </xf>
    <xf numFmtId="3" fontId="17" fillId="2" borderId="36" xfId="0" applyNumberFormat="1" applyFont="1" applyFill="1" applyBorder="1" applyAlignment="1" applyProtection="1">
      <alignment vertical="center" shrinkToFit="1"/>
      <protection locked="0"/>
    </xf>
    <xf numFmtId="3" fontId="17" fillId="0" borderId="41" xfId="0" applyNumberFormat="1" applyFont="1" applyBorder="1" applyAlignment="1">
      <alignment vertical="center" shrinkToFit="1"/>
    </xf>
    <xf numFmtId="3" fontId="17" fillId="2" borderId="37" xfId="0" applyNumberFormat="1" applyFont="1" applyFill="1" applyBorder="1" applyAlignment="1" applyProtection="1">
      <alignment vertical="center" shrinkToFit="1"/>
      <protection locked="0"/>
    </xf>
    <xf numFmtId="0" fontId="17" fillId="2" borderId="32" xfId="0" applyFont="1" applyFill="1" applyBorder="1" applyAlignment="1" applyProtection="1">
      <alignment shrinkToFit="1"/>
      <protection locked="0"/>
    </xf>
    <xf numFmtId="3" fontId="17" fillId="2" borderId="33" xfId="0" applyNumberFormat="1" applyFont="1" applyFill="1" applyBorder="1" applyAlignment="1" applyProtection="1">
      <alignment vertical="center" shrinkToFit="1"/>
      <protection locked="0"/>
    </xf>
    <xf numFmtId="3" fontId="17" fillId="2" borderId="33" xfId="0" applyNumberFormat="1" applyFont="1" applyFill="1" applyBorder="1" applyAlignment="1" applyProtection="1">
      <alignment horizontal="right" shrinkToFit="1"/>
      <protection locked="0"/>
    </xf>
    <xf numFmtId="3" fontId="17" fillId="0" borderId="42" xfId="0" applyNumberFormat="1" applyFont="1" applyBorder="1" applyAlignment="1">
      <alignment vertical="center" shrinkToFit="1"/>
    </xf>
    <xf numFmtId="3" fontId="17" fillId="2" borderId="34" xfId="0" applyNumberFormat="1" applyFont="1" applyFill="1" applyBorder="1" applyAlignment="1" applyProtection="1">
      <alignment vertical="center" shrinkToFit="1"/>
      <protection locked="0"/>
    </xf>
    <xf numFmtId="0" fontId="21" fillId="2" borderId="32" xfId="0" applyFont="1" applyFill="1" applyBorder="1" applyAlignment="1" applyProtection="1">
      <alignment shrinkToFit="1"/>
      <protection locked="0"/>
    </xf>
    <xf numFmtId="0" fontId="21" fillId="2" borderId="38" xfId="0" applyFont="1" applyFill="1" applyBorder="1" applyAlignment="1" applyProtection="1">
      <alignment shrinkToFit="1"/>
      <protection locked="0"/>
    </xf>
    <xf numFmtId="3" fontId="17" fillId="2" borderId="39" xfId="0" applyNumberFormat="1" applyFont="1" applyFill="1" applyBorder="1" applyAlignment="1" applyProtection="1">
      <alignment vertical="center" shrinkToFit="1"/>
      <protection locked="0"/>
    </xf>
    <xf numFmtId="3" fontId="17" fillId="2" borderId="39" xfId="0" applyNumberFormat="1" applyFont="1" applyFill="1" applyBorder="1" applyAlignment="1" applyProtection="1">
      <alignment horizontal="right" shrinkToFit="1"/>
      <protection locked="0"/>
    </xf>
    <xf numFmtId="3" fontId="17" fillId="0" borderId="43" xfId="0" applyNumberFormat="1" applyFont="1" applyBorder="1" applyAlignment="1">
      <alignment vertical="center" shrinkToFit="1"/>
    </xf>
    <xf numFmtId="3" fontId="17" fillId="2" borderId="40" xfId="0" applyNumberFormat="1" applyFont="1" applyFill="1" applyBorder="1" applyAlignment="1" applyProtection="1">
      <alignment vertical="center" shrinkToFit="1"/>
      <protection locked="0"/>
    </xf>
    <xf numFmtId="3" fontId="22" fillId="0" borderId="25" xfId="0" applyNumberFormat="1" applyFont="1" applyBorder="1" applyAlignment="1" applyProtection="1">
      <alignment horizontal="right" shrinkToFit="1"/>
      <protection hidden="1"/>
    </xf>
    <xf numFmtId="3" fontId="22" fillId="0" borderId="25" xfId="1" applyNumberFormat="1" applyFont="1" applyFill="1" applyBorder="1" applyAlignment="1" applyProtection="1">
      <alignment horizontal="right" shrinkToFit="1"/>
      <protection hidden="1"/>
    </xf>
    <xf numFmtId="0" fontId="17" fillId="0" borderId="25" xfId="0" applyFont="1" applyBorder="1" applyAlignment="1" applyProtection="1">
      <alignment horizontal="right" shrinkToFit="1"/>
      <protection hidden="1"/>
    </xf>
    <xf numFmtId="0" fontId="17" fillId="0" borderId="26" xfId="0" applyFont="1" applyBorder="1" applyAlignment="1" applyProtection="1">
      <alignment horizontal="right" shrinkToFit="1"/>
      <protection hidden="1"/>
    </xf>
    <xf numFmtId="0" fontId="17" fillId="0" borderId="0" xfId="0" applyFont="1" applyAlignment="1" applyProtection="1">
      <alignment horizontal="right"/>
      <protection hidden="1"/>
    </xf>
    <xf numFmtId="0" fontId="22" fillId="0" borderId="0" xfId="0" applyFont="1" applyAlignment="1" applyProtection="1">
      <alignment horizontal="right" shrinkToFit="1"/>
      <protection hidden="1"/>
    </xf>
    <xf numFmtId="3" fontId="22" fillId="0" borderId="0" xfId="0" applyNumberFormat="1" applyFont="1" applyAlignment="1" applyProtection="1">
      <alignment horizontal="right" shrinkToFit="1"/>
      <protection hidden="1"/>
    </xf>
    <xf numFmtId="3" fontId="22" fillId="0" borderId="0" xfId="1" applyNumberFormat="1" applyFont="1" applyFill="1" applyAlignment="1" applyProtection="1">
      <alignment horizontal="right" shrinkToFit="1"/>
      <protection hidden="1"/>
    </xf>
    <xf numFmtId="0" fontId="17" fillId="0" borderId="0" xfId="0" applyFont="1" applyAlignment="1" applyProtection="1">
      <alignment horizontal="right" shrinkToFit="1"/>
      <protection hidden="1"/>
    </xf>
    <xf numFmtId="3" fontId="22" fillId="0" borderId="0" xfId="0" applyNumberFormat="1" applyFont="1" applyAlignment="1" applyProtection="1">
      <alignment horizontal="right"/>
      <protection hidden="1"/>
    </xf>
    <xf numFmtId="0" fontId="17" fillId="0" borderId="0" xfId="0" applyFont="1" applyAlignment="1" applyProtection="1">
      <alignment horizontal="center"/>
      <protection hidden="1"/>
    </xf>
    <xf numFmtId="0" fontId="17" fillId="0" borderId="50" xfId="0" applyFont="1" applyBorder="1" applyAlignment="1">
      <alignment shrinkToFit="1"/>
    </xf>
    <xf numFmtId="3" fontId="17" fillId="2" borderId="44" xfId="0" applyNumberFormat="1" applyFont="1" applyFill="1" applyBorder="1" applyAlignment="1" applyProtection="1">
      <alignment horizontal="right" shrinkToFit="1"/>
      <protection locked="0"/>
    </xf>
    <xf numFmtId="0" fontId="17" fillId="0" borderId="51" xfId="0" applyFont="1" applyBorder="1" applyAlignment="1">
      <alignment shrinkToFit="1"/>
    </xf>
    <xf numFmtId="3" fontId="17" fillId="2" borderId="46" xfId="0" applyNumberFormat="1" applyFont="1" applyFill="1" applyBorder="1" applyAlignment="1" applyProtection="1">
      <alignment horizontal="right" shrinkToFit="1"/>
      <protection locked="0"/>
    </xf>
    <xf numFmtId="0" fontId="17" fillId="0" borderId="53" xfId="0" applyFont="1" applyBorder="1" applyAlignment="1">
      <alignment shrinkToFit="1"/>
    </xf>
    <xf numFmtId="0" fontId="21" fillId="2" borderId="52" xfId="0" applyFont="1" applyFill="1" applyBorder="1" applyAlignment="1" applyProtection="1">
      <alignment shrinkToFit="1"/>
      <protection locked="0"/>
    </xf>
    <xf numFmtId="0" fontId="21" fillId="2" borderId="45" xfId="0" applyFont="1" applyFill="1" applyBorder="1" applyAlignment="1" applyProtection="1">
      <alignment shrinkToFit="1"/>
      <protection locked="0"/>
    </xf>
    <xf numFmtId="0" fontId="21" fillId="2" borderId="47" xfId="0" applyFont="1" applyFill="1" applyBorder="1" applyAlignment="1" applyProtection="1">
      <alignment shrinkToFit="1"/>
      <protection locked="0"/>
    </xf>
    <xf numFmtId="3" fontId="17" fillId="2" borderId="48" xfId="0" applyNumberFormat="1" applyFont="1" applyFill="1" applyBorder="1" applyAlignment="1" applyProtection="1">
      <alignment horizontal="right" shrinkToFit="1"/>
      <protection locked="0"/>
    </xf>
    <xf numFmtId="3" fontId="22" fillId="0" borderId="31" xfId="0" applyNumberFormat="1" applyFont="1" applyBorder="1" applyAlignment="1" applyProtection="1">
      <alignment horizontal="right" shrinkToFit="1"/>
      <protection hidden="1"/>
    </xf>
    <xf numFmtId="0" fontId="22" fillId="0" borderId="24" xfId="0" applyFont="1" applyBorder="1" applyAlignment="1">
      <alignment horizontal="left" shrinkToFit="1"/>
    </xf>
    <xf numFmtId="0" fontId="22" fillId="0" borderId="29" xfId="0" applyFont="1" applyBorder="1" applyAlignment="1" applyProtection="1">
      <alignment horizontal="left" shrinkToFit="1"/>
      <protection hidden="1"/>
    </xf>
    <xf numFmtId="0" fontId="11" fillId="0" borderId="0" xfId="0" applyFont="1" applyAlignment="1">
      <alignment horizontal="center" wrapText="1"/>
    </xf>
    <xf numFmtId="0" fontId="23" fillId="0" borderId="0" xfId="0" applyFont="1" applyAlignment="1" applyProtection="1">
      <alignment horizontal="left"/>
      <protection hidden="1"/>
    </xf>
    <xf numFmtId="0" fontId="17" fillId="2" borderId="14" xfId="0" applyFont="1" applyFill="1" applyBorder="1" applyAlignment="1">
      <alignment wrapText="1"/>
    </xf>
    <xf numFmtId="0" fontId="17" fillId="2" borderId="15" xfId="0" applyFont="1" applyFill="1" applyBorder="1" applyAlignment="1">
      <alignment wrapText="1"/>
    </xf>
    <xf numFmtId="0" fontId="17" fillId="2" borderId="13" xfId="0" applyFont="1" applyFill="1" applyBorder="1"/>
    <xf numFmtId="0" fontId="17" fillId="3" borderId="54" xfId="0" applyFont="1" applyFill="1" applyBorder="1"/>
    <xf numFmtId="0" fontId="17" fillId="3" borderId="55" xfId="0" applyFont="1" applyFill="1" applyBorder="1" applyAlignment="1">
      <alignment horizontal="right" vertical="center"/>
    </xf>
    <xf numFmtId="0" fontId="17" fillId="0" borderId="20" xfId="0" applyFont="1" applyBorder="1"/>
    <xf numFmtId="0" fontId="22" fillId="0" borderId="20" xfId="0" applyFont="1" applyBorder="1" applyAlignment="1">
      <alignment horizontal="right"/>
    </xf>
    <xf numFmtId="0" fontId="22" fillId="0" borderId="19" xfId="0" applyFont="1" applyBorder="1" applyAlignment="1">
      <alignment horizontal="right"/>
    </xf>
    <xf numFmtId="0" fontId="22" fillId="0" borderId="0" xfId="0" applyFont="1"/>
    <xf numFmtId="0" fontId="22" fillId="0" borderId="0" xfId="0" applyFont="1" applyAlignment="1">
      <alignment horizontal="center"/>
    </xf>
    <xf numFmtId="0" fontId="22" fillId="0" borderId="22" xfId="0" applyFont="1" applyBorder="1" applyAlignment="1">
      <alignment horizontal="center"/>
    </xf>
    <xf numFmtId="0" fontId="21" fillId="0" borderId="0" xfId="0" applyFont="1"/>
    <xf numFmtId="0" fontId="21" fillId="0" borderId="22" xfId="0" applyFont="1" applyBorder="1"/>
    <xf numFmtId="3" fontId="22" fillId="0" borderId="22" xfId="0" applyNumberFormat="1" applyFont="1" applyBorder="1"/>
    <xf numFmtId="0" fontId="19" fillId="0" borderId="0" xfId="0" applyFont="1" applyProtection="1">
      <protection hidden="1"/>
    </xf>
    <xf numFmtId="3" fontId="22" fillId="0" borderId="20" xfId="0" applyNumberFormat="1" applyFont="1" applyBorder="1"/>
    <xf numFmtId="3" fontId="22" fillId="0" borderId="19" xfId="0" applyNumberFormat="1" applyFont="1" applyBorder="1"/>
    <xf numFmtId="0" fontId="17" fillId="0" borderId="22" xfId="0" applyFont="1" applyBorder="1"/>
    <xf numFmtId="3" fontId="17" fillId="0" borderId="0" xfId="0" applyNumberFormat="1" applyFont="1"/>
    <xf numFmtId="3" fontId="17" fillId="0" borderId="22" xfId="0" applyNumberFormat="1" applyFont="1" applyBorder="1"/>
    <xf numFmtId="0" fontId="22" fillId="0" borderId="56" xfId="0" applyFont="1" applyBorder="1"/>
    <xf numFmtId="3" fontId="22" fillId="0" borderId="56" xfId="0" applyNumberFormat="1" applyFont="1" applyBorder="1"/>
    <xf numFmtId="3" fontId="22" fillId="0" borderId="57" xfId="0" applyNumberFormat="1" applyFont="1" applyBorder="1"/>
    <xf numFmtId="0" fontId="21" fillId="0" borderId="0" xfId="0" applyFont="1" applyAlignment="1">
      <alignment horizontal="left" indent="1"/>
    </xf>
    <xf numFmtId="3" fontId="21" fillId="2" borderId="0" xfId="0" applyNumberFormat="1" applyFont="1" applyFill="1" applyProtection="1">
      <protection locked="0"/>
    </xf>
    <xf numFmtId="0" fontId="21" fillId="2" borderId="0" xfId="0" applyFont="1" applyFill="1" applyAlignment="1" applyProtection="1">
      <alignment horizontal="left" indent="1"/>
      <protection locked="0"/>
    </xf>
    <xf numFmtId="0" fontId="22" fillId="0" borderId="20" xfId="0" applyFont="1" applyBorder="1"/>
    <xf numFmtId="0" fontId="22" fillId="0" borderId="22" xfId="0" applyFont="1" applyBorder="1"/>
    <xf numFmtId="0" fontId="25" fillId="0" borderId="0" xfId="0" applyFont="1" applyProtection="1">
      <protection hidden="1"/>
    </xf>
    <xf numFmtId="0" fontId="26" fillId="0" borderId="0" xfId="0" applyFont="1" applyProtection="1">
      <protection hidden="1"/>
    </xf>
    <xf numFmtId="0" fontId="22" fillId="0" borderId="25" xfId="0" applyFont="1" applyBorder="1"/>
    <xf numFmtId="0" fontId="17" fillId="0" borderId="25" xfId="0" applyFont="1" applyBorder="1"/>
    <xf numFmtId="3" fontId="22" fillId="0" borderId="24" xfId="0" applyNumberFormat="1" applyFont="1" applyBorder="1"/>
    <xf numFmtId="0" fontId="22" fillId="0" borderId="20" xfId="0" applyFont="1" applyBorder="1" applyAlignment="1">
      <alignment horizontal="left" wrapText="1" indent="1"/>
    </xf>
    <xf numFmtId="0" fontId="22" fillId="0" borderId="0" xfId="0" applyFont="1" applyAlignment="1">
      <alignment horizontal="left" wrapText="1" indent="1"/>
    </xf>
    <xf numFmtId="0" fontId="22" fillId="0" borderId="56" xfId="0" applyFont="1" applyBorder="1" applyAlignment="1">
      <alignment wrapText="1"/>
    </xf>
    <xf numFmtId="0" fontId="17" fillId="0" borderId="0" xfId="0" applyFont="1" applyAlignment="1" applyProtection="1">
      <alignment vertical="center"/>
      <protection hidden="1"/>
    </xf>
    <xf numFmtId="3" fontId="17" fillId="0" borderId="0" xfId="0" applyNumberFormat="1" applyFont="1" applyAlignment="1">
      <alignment vertical="center"/>
    </xf>
    <xf numFmtId="3" fontId="22" fillId="0" borderId="22" xfId="0" applyNumberFormat="1" applyFont="1" applyBorder="1" applyAlignment="1">
      <alignment vertical="center"/>
    </xf>
    <xf numFmtId="0" fontId="23" fillId="0" borderId="0" xfId="0" applyFont="1" applyAlignment="1" applyProtection="1">
      <alignment vertical="center"/>
      <protection hidden="1"/>
    </xf>
    <xf numFmtId="0" fontId="21" fillId="0" borderId="0" xfId="0" applyFont="1" applyAlignment="1">
      <alignment horizontal="left" vertical="center" wrapText="1" indent="1"/>
    </xf>
    <xf numFmtId="0" fontId="21" fillId="0" borderId="0" xfId="0" applyFont="1" applyAlignment="1">
      <alignment horizontal="left" vertical="center" wrapText="1" indent="2"/>
    </xf>
    <xf numFmtId="0" fontId="19" fillId="0" borderId="0" xfId="0" applyFont="1" applyAlignment="1" applyProtection="1">
      <alignment vertical="center"/>
      <protection hidden="1"/>
    </xf>
    <xf numFmtId="3" fontId="22" fillId="0" borderId="20" xfId="0" applyNumberFormat="1" applyFont="1" applyBorder="1" applyAlignment="1">
      <alignment vertical="center"/>
    </xf>
    <xf numFmtId="3" fontId="22" fillId="0" borderId="19" xfId="0" applyNumberFormat="1" applyFont="1" applyBorder="1" applyAlignment="1">
      <alignment vertical="center"/>
    </xf>
    <xf numFmtId="0" fontId="20" fillId="0" borderId="0" xfId="0" applyFont="1" applyAlignment="1" applyProtection="1">
      <alignment vertical="center"/>
      <protection hidden="1"/>
    </xf>
    <xf numFmtId="0" fontId="22" fillId="0" borderId="20" xfId="0" applyFont="1" applyBorder="1" applyAlignment="1">
      <alignment horizontal="left" vertical="center" wrapText="1" indent="1"/>
    </xf>
    <xf numFmtId="3" fontId="21" fillId="0" borderId="0" xfId="0" applyNumberFormat="1" applyFont="1" applyAlignment="1">
      <alignment vertical="center"/>
    </xf>
    <xf numFmtId="0" fontId="21" fillId="0" borderId="0" xfId="0" applyFont="1" applyAlignment="1">
      <alignment horizontal="left" vertical="center" indent="1"/>
    </xf>
    <xf numFmtId="0" fontId="21" fillId="0" borderId="0" xfId="0" applyFont="1" applyAlignment="1">
      <alignment horizontal="left" vertical="center" indent="2"/>
    </xf>
    <xf numFmtId="3" fontId="21" fillId="2" borderId="0" xfId="0" applyNumberFormat="1" applyFont="1" applyFill="1" applyAlignment="1" applyProtection="1">
      <alignment vertical="center"/>
      <protection locked="0"/>
    </xf>
    <xf numFmtId="0" fontId="22" fillId="0" borderId="20" xfId="0" applyFont="1" applyBorder="1" applyAlignment="1">
      <alignment vertical="center" wrapText="1"/>
    </xf>
    <xf numFmtId="0" fontId="21" fillId="0" borderId="0" xfId="0" applyFont="1" applyAlignment="1">
      <alignment wrapText="1"/>
    </xf>
    <xf numFmtId="0" fontId="21" fillId="0" borderId="0" xfId="0" applyFont="1" applyAlignment="1">
      <alignment vertical="center" wrapText="1"/>
    </xf>
    <xf numFmtId="0" fontId="17" fillId="0" borderId="0" xfId="0" applyFont="1" applyAlignment="1">
      <alignment vertical="center"/>
    </xf>
    <xf numFmtId="0" fontId="21" fillId="2" borderId="22" xfId="0" applyFont="1" applyFill="1" applyBorder="1" applyAlignment="1" applyProtection="1">
      <alignment vertical="center"/>
      <protection locked="0"/>
    </xf>
    <xf numFmtId="3" fontId="22" fillId="0" borderId="25" xfId="0" applyNumberFormat="1" applyFont="1" applyBorder="1" applyAlignment="1">
      <alignment vertical="center"/>
    </xf>
    <xf numFmtId="3" fontId="22" fillId="0" borderId="24" xfId="0" applyNumberFormat="1" applyFont="1" applyBorder="1" applyAlignment="1">
      <alignment vertical="center"/>
    </xf>
    <xf numFmtId="0" fontId="27" fillId="0" borderId="0" xfId="0" applyFont="1"/>
    <xf numFmtId="0" fontId="19" fillId="0" borderId="19" xfId="0" applyFont="1" applyBorder="1"/>
    <xf numFmtId="0" fontId="19" fillId="0" borderId="20" xfId="0" applyFont="1" applyBorder="1"/>
    <xf numFmtId="0" fontId="19" fillId="0" borderId="21" xfId="0" applyFont="1" applyBorder="1"/>
    <xf numFmtId="0" fontId="17" fillId="2" borderId="58" xfId="0" applyFont="1" applyFill="1" applyBorder="1" applyAlignment="1" applyProtection="1">
      <alignment horizontal="center"/>
      <protection locked="0"/>
    </xf>
    <xf numFmtId="0" fontId="17" fillId="0" borderId="23" xfId="0" applyFont="1" applyBorder="1"/>
    <xf numFmtId="0" fontId="17" fillId="2" borderId="59" xfId="0" applyFont="1" applyFill="1" applyBorder="1" applyAlignment="1" applyProtection="1">
      <alignment horizontal="center"/>
      <protection locked="0"/>
    </xf>
    <xf numFmtId="0" fontId="17" fillId="2" borderId="60" xfId="0" applyFont="1" applyFill="1" applyBorder="1" applyAlignment="1" applyProtection="1">
      <alignment horizontal="center"/>
      <protection locked="0"/>
    </xf>
    <xf numFmtId="0" fontId="17" fillId="0" borderId="30" xfId="0" applyFont="1" applyBorder="1"/>
    <xf numFmtId="0" fontId="17" fillId="0" borderId="31" xfId="0" applyFont="1" applyBorder="1"/>
    <xf numFmtId="166" fontId="17" fillId="2" borderId="28" xfId="0" applyNumberFormat="1" applyFont="1" applyFill="1" applyBorder="1" applyAlignment="1" applyProtection="1">
      <alignment horizontal="right" vertical="center"/>
      <protection locked="0"/>
    </xf>
    <xf numFmtId="166" fontId="14" fillId="0" borderId="0" xfId="0" applyNumberFormat="1" applyFont="1" applyProtection="1">
      <protection hidden="1"/>
    </xf>
    <xf numFmtId="49" fontId="14" fillId="0" borderId="0" xfId="0" applyNumberFormat="1" applyFont="1" applyProtection="1">
      <protection hidden="1"/>
    </xf>
    <xf numFmtId="49" fontId="14" fillId="0" borderId="2" xfId="0" applyNumberFormat="1" applyFont="1" applyBorder="1" applyProtection="1">
      <protection hidden="1"/>
    </xf>
    <xf numFmtId="0" fontId="28" fillId="0" borderId="0" xfId="0" applyFont="1"/>
    <xf numFmtId="0" fontId="22" fillId="0" borderId="61" xfId="0" applyFont="1" applyBorder="1"/>
    <xf numFmtId="0" fontId="6" fillId="7" borderId="0" xfId="2" applyFont="1" applyFill="1"/>
    <xf numFmtId="0" fontId="6" fillId="7" borderId="0" xfId="2" applyFont="1" applyFill="1" applyProtection="1">
      <protection hidden="1"/>
    </xf>
    <xf numFmtId="0" fontId="20" fillId="0" borderId="0" xfId="0" applyFont="1" applyAlignment="1">
      <alignment horizontal="left" vertical="top" wrapText="1"/>
    </xf>
    <xf numFmtId="0" fontId="19" fillId="0" borderId="0" xfId="0" applyFont="1" applyAlignment="1">
      <alignment horizontal="left" vertical="top" wrapText="1"/>
    </xf>
    <xf numFmtId="0" fontId="17" fillId="0" borderId="0" xfId="0" applyFont="1" applyAlignment="1">
      <alignment horizontal="left" vertical="top" wrapText="1"/>
    </xf>
    <xf numFmtId="0" fontId="24" fillId="0" borderId="0" xfId="0" applyFont="1" applyAlignment="1">
      <alignment horizontal="center"/>
    </xf>
    <xf numFmtId="0" fontId="18" fillId="5" borderId="19" xfId="0" applyFont="1" applyFill="1" applyBorder="1" applyAlignment="1">
      <alignment horizontal="center" vertical="center"/>
    </xf>
    <xf numFmtId="0" fontId="18" fillId="5" borderId="20" xfId="0" applyFont="1" applyFill="1" applyBorder="1" applyAlignment="1">
      <alignment horizontal="center" vertical="center"/>
    </xf>
    <xf numFmtId="0" fontId="18" fillId="5" borderId="21" xfId="0" applyFont="1" applyFill="1" applyBorder="1" applyAlignment="1">
      <alignment horizontal="center" vertical="center"/>
    </xf>
    <xf numFmtId="0" fontId="17" fillId="7" borderId="29" xfId="0" applyFont="1" applyFill="1" applyBorder="1" applyAlignment="1">
      <alignment horizontal="left" wrapText="1"/>
    </xf>
    <xf numFmtId="0" fontId="17" fillId="7" borderId="30" xfId="0" applyFont="1" applyFill="1" applyBorder="1" applyAlignment="1">
      <alignment horizontal="left" wrapText="1"/>
    </xf>
    <xf numFmtId="0" fontId="17" fillId="7" borderId="31" xfId="0" applyFont="1" applyFill="1" applyBorder="1" applyAlignment="1">
      <alignment horizontal="left" wrapText="1"/>
    </xf>
    <xf numFmtId="0" fontId="17" fillId="0" borderId="29" xfId="0" applyFont="1" applyBorder="1" applyAlignment="1">
      <alignment horizontal="left" wrapText="1"/>
    </xf>
    <xf numFmtId="0" fontId="17" fillId="0" borderId="30" xfId="0" applyFont="1" applyBorder="1" applyAlignment="1">
      <alignment horizontal="left" wrapText="1"/>
    </xf>
    <xf numFmtId="0" fontId="17" fillId="0" borderId="31" xfId="0" applyFont="1" applyBorder="1" applyAlignment="1">
      <alignment horizontal="left"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21" xfId="0" applyFont="1" applyBorder="1" applyAlignment="1">
      <alignment horizontal="left" vertical="center" wrapText="1"/>
    </xf>
    <xf numFmtId="0" fontId="18" fillId="5" borderId="0" xfId="0" applyFont="1" applyFill="1" applyAlignment="1">
      <alignment horizontal="center" vertical="center"/>
    </xf>
    <xf numFmtId="0" fontId="17" fillId="0" borderId="0" xfId="0" applyFont="1" applyAlignment="1" applyProtection="1">
      <alignment horizontal="center"/>
      <protection hidden="1"/>
    </xf>
    <xf numFmtId="0" fontId="18" fillId="5" borderId="19" xfId="0" applyFont="1" applyFill="1" applyBorder="1" applyAlignment="1" applyProtection="1">
      <alignment horizontal="center" vertical="center" wrapText="1"/>
      <protection hidden="1"/>
    </xf>
    <xf numFmtId="0" fontId="18" fillId="5" borderId="21" xfId="0" applyFont="1" applyFill="1" applyBorder="1" applyAlignment="1" applyProtection="1">
      <alignment horizontal="center" vertical="center" wrapText="1"/>
      <protection hidden="1"/>
    </xf>
    <xf numFmtId="0" fontId="18" fillId="5" borderId="19" xfId="0" applyFont="1" applyFill="1" applyBorder="1" applyAlignment="1" applyProtection="1">
      <alignment horizontal="center" vertical="center"/>
      <protection hidden="1"/>
    </xf>
    <xf numFmtId="0" fontId="18" fillId="5" borderId="20" xfId="0" applyFont="1" applyFill="1" applyBorder="1" applyAlignment="1" applyProtection="1">
      <alignment horizontal="center" vertical="center"/>
      <protection hidden="1"/>
    </xf>
    <xf numFmtId="0" fontId="18" fillId="5" borderId="21" xfId="0" applyFont="1" applyFill="1" applyBorder="1" applyAlignment="1" applyProtection="1">
      <alignment horizontal="center" vertical="center"/>
      <protection hidden="1"/>
    </xf>
    <xf numFmtId="0" fontId="6" fillId="0" borderId="0" xfId="0" applyFont="1" applyAlignment="1">
      <alignment horizontal="right"/>
    </xf>
    <xf numFmtId="1" fontId="2" fillId="0" borderId="0" xfId="0" applyNumberFormat="1" applyFont="1" applyAlignment="1" applyProtection="1">
      <alignment horizontal="left"/>
      <protection hidden="1"/>
    </xf>
    <xf numFmtId="1" fontId="2" fillId="0" borderId="2" xfId="0" applyNumberFormat="1" applyFont="1" applyBorder="1" applyAlignment="1" applyProtection="1">
      <alignment horizontal="left"/>
      <protection hidden="1"/>
    </xf>
    <xf numFmtId="0" fontId="11" fillId="0" borderId="6" xfId="0" applyFont="1" applyBorder="1" applyAlignment="1">
      <alignment horizontal="center" wrapText="1"/>
    </xf>
    <xf numFmtId="0" fontId="11" fillId="0" borderId="7" xfId="0" applyFont="1" applyBorder="1" applyAlignment="1">
      <alignment horizontal="center" wrapText="1"/>
    </xf>
  </cellXfs>
  <cellStyles count="3">
    <cellStyle name="Bad" xfId="2" builtinId="27"/>
    <cellStyle name="Normal" xfId="0" builtinId="0"/>
    <cellStyle name="Percent" xfId="1" builtinId="5"/>
  </cellStyles>
  <dxfs count="9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5B1E8"/>
        </patternFill>
      </fill>
    </dxf>
    <dxf>
      <fill>
        <patternFill>
          <bgColor theme="0"/>
        </patternFill>
      </fill>
      <border>
        <bottom style="thin">
          <color theme="0" tint="-0.14996795556505021"/>
        </bottom>
      </border>
    </dxf>
    <dxf>
      <fill>
        <patternFill>
          <bgColor theme="5" tint="0.59996337778862885"/>
        </patternFill>
      </fill>
    </dxf>
    <dxf>
      <fill>
        <patternFill>
          <bgColor rgb="FFF5B1E8"/>
        </patternFill>
      </fill>
    </dxf>
    <dxf>
      <fill>
        <patternFill patternType="none">
          <bgColor auto="1"/>
        </patternFill>
      </fill>
      <border>
        <bottom style="thin">
          <color theme="0" tint="-0.14996795556505021"/>
        </bottom>
        <vertical/>
        <horizontal/>
      </border>
    </dxf>
    <dxf>
      <border>
        <top style="thin">
          <color rgb="FF003878"/>
        </top>
        <vertical/>
        <horizontal/>
      </border>
    </dxf>
    <dxf>
      <fill>
        <patternFill>
          <bgColor theme="5" tint="0.59996337778862885"/>
        </patternFill>
      </fill>
    </dxf>
    <dxf>
      <fill>
        <patternFill>
          <bgColor rgb="FFF4B2E3"/>
        </patternFill>
      </fill>
    </dxf>
    <dxf>
      <fill>
        <patternFill>
          <bgColor rgb="FFF5B1E8"/>
        </patternFill>
      </fill>
    </dxf>
    <dxf>
      <fill>
        <patternFill>
          <bgColor rgb="FFF6B0EC"/>
        </patternFill>
      </fill>
    </dxf>
  </dxfs>
  <tableStyles count="0" defaultTableStyle="TableStyleMedium2" defaultPivotStyle="PivotStyleLight16"/>
  <colors>
    <mruColors>
      <color rgb="FFF5B1E8"/>
      <color rgb="FFF4B2E3"/>
      <color rgb="FFF6B0EC"/>
      <color rgb="FFFAACF1"/>
      <color rgb="FFF9ADEB"/>
      <color rgb="FF003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1405890</xdr:colOff>
      <xdr:row>0</xdr:row>
      <xdr:rowOff>514350</xdr:rowOff>
    </xdr:to>
    <xdr:pic>
      <xdr:nvPicPr>
        <xdr:cNvPr id="22" name="Picture 21" descr="Ferðamálastofa auglýsir starf án staðsetningar - frestur rennur út 5.mars |  SSNE.is">
          <a:extLst>
            <a:ext uri="{FF2B5EF4-FFF2-40B4-BE49-F238E27FC236}">
              <a16:creationId xmlns:a16="http://schemas.microsoft.com/office/drawing/2014/main" id="{4BC07C07-EEEC-4E53-8E5F-4B5367471DA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D6CB9F5F-C854-4F4C-AE3C-8CA19CB500B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D2E5B0FE-8B94-43A0-BC18-D2536BC5C61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7E503485-2C4E-49A7-8CC9-90856BC9373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CD64A767-E3E9-4778-9362-44522D6241E9}"/>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4BAAEA8A-D199-42BE-8CDE-EF8D9AD0810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1430655</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6E0FA5B2-73CF-406E-9E2D-019BB09D9034}"/>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C7DABB1A-2426-480B-AF3E-9F6B4731A043}"/>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215B22C4-E5D7-4B08-A99C-F1DB1D3B622F}"/>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81F5B8E0-C388-4406-9008-1DF6E4CAEA7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A9D8DC85-134C-4311-BF2C-217C0CCEE3EA}"/>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3528B0F8-AE51-4C1E-9108-9E34182CDA9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514350</xdr:rowOff>
    </xdr:to>
    <xdr:pic>
      <xdr:nvPicPr>
        <xdr:cNvPr id="2" name="Picture 1" descr="Ferðamálastofa auglýsir starf án staðsetningar - frestur rennur út 5.mars |  SSNE.is">
          <a:extLst>
            <a:ext uri="{FF2B5EF4-FFF2-40B4-BE49-F238E27FC236}">
              <a16:creationId xmlns:a16="http://schemas.microsoft.com/office/drawing/2014/main" id="{A6138FE2-C652-4936-93D3-708A3DFFD79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1409700</xdr:colOff>
      <xdr:row>0</xdr:row>
      <xdr:rowOff>510540</xdr:rowOff>
    </xdr:to>
    <xdr:pic>
      <xdr:nvPicPr>
        <xdr:cNvPr id="2" name="Picture 1" descr="Ferðamálastofa auglýsir starf án staðsetningar - frestur rennur út 5.mars |  SSNE.is">
          <a:extLst>
            <a:ext uri="{FF2B5EF4-FFF2-40B4-BE49-F238E27FC236}">
              <a16:creationId xmlns:a16="http://schemas.microsoft.com/office/drawing/2014/main" id="{6959A3E8-FF34-4D17-B909-E71B6A4E3655}"/>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240" t="19615" r="3324" b="14171"/>
        <a:stretch/>
      </xdr:blipFill>
      <xdr:spPr bwMode="auto">
        <a:xfrm>
          <a:off x="0" y="0"/>
          <a:ext cx="1790700" cy="5048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1.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2.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ð1"/>
  <dimension ref="B1:H26"/>
  <sheetViews>
    <sheetView showGridLines="0" tabSelected="1" zoomScale="112" zoomScaleNormal="112" workbookViewId="0">
      <pane ySplit="1" topLeftCell="A2" activePane="bottomLeft" state="frozen"/>
      <selection pane="bottomLeft" activeCell="D14" sqref="D14"/>
    </sheetView>
  </sheetViews>
  <sheetFormatPr defaultColWidth="9.109375" defaultRowHeight="13.2" x14ac:dyDescent="0.25"/>
  <cols>
    <col min="1" max="1" width="5.6640625" style="38" customWidth="1"/>
    <col min="2" max="2" width="27.88671875" style="38" customWidth="1"/>
    <col min="3" max="3" width="16.44140625" style="38" customWidth="1"/>
    <col min="4" max="4" width="40.6640625" style="38" customWidth="1"/>
    <col min="5" max="5" width="18.5546875" style="38" customWidth="1"/>
    <col min="6" max="6" width="23.109375" style="38" customWidth="1"/>
    <col min="7" max="16384" width="9.109375" style="38"/>
  </cols>
  <sheetData>
    <row r="1" spans="2:8" s="44" customFormat="1" ht="42" customHeight="1" thickBot="1" x14ac:dyDescent="0.3"/>
    <row r="2" spans="2:8" ht="13.8" thickTop="1" x14ac:dyDescent="0.25"/>
    <row r="3" spans="2:8" ht="15.6" x14ac:dyDescent="0.3">
      <c r="B3" s="193" t="s">
        <v>83</v>
      </c>
      <c r="C3" s="193"/>
      <c r="D3" s="193"/>
      <c r="E3" s="193"/>
      <c r="F3" s="193"/>
      <c r="G3" s="39"/>
      <c r="H3" s="172" t="s">
        <v>124</v>
      </c>
    </row>
    <row r="4" spans="2:8" ht="15.6" x14ac:dyDescent="0.3">
      <c r="B4" s="193" t="str">
        <f>+B14&amp;" - "&amp;C14</f>
        <v>Áætlun - 2025</v>
      </c>
      <c r="C4" s="193"/>
      <c r="D4" s="193"/>
      <c r="E4" s="193"/>
      <c r="F4" s="193"/>
      <c r="G4" s="39"/>
    </row>
    <row r="5" spans="2:8" x14ac:dyDescent="0.25">
      <c r="B5" s="39"/>
      <c r="C5" s="39"/>
      <c r="D5" s="39"/>
      <c r="E5" s="39"/>
      <c r="F5" s="39"/>
      <c r="G5" s="39"/>
    </row>
    <row r="6" spans="2:8" ht="19.5" customHeight="1" x14ac:dyDescent="0.25">
      <c r="B6" s="194" t="s">
        <v>82</v>
      </c>
      <c r="C6" s="195"/>
      <c r="D6" s="195"/>
      <c r="E6" s="195"/>
      <c r="F6" s="196"/>
      <c r="G6" s="39"/>
    </row>
    <row r="7" spans="2:8" x14ac:dyDescent="0.25">
      <c r="B7" s="116" t="s">
        <v>140</v>
      </c>
      <c r="C7" s="114"/>
      <c r="D7" s="114"/>
      <c r="E7" s="114"/>
      <c r="F7" s="115"/>
    </row>
    <row r="8" spans="2:8" ht="27.75" customHeight="1" thickBot="1" x14ac:dyDescent="0.3">
      <c r="B8" s="197" t="s">
        <v>141</v>
      </c>
      <c r="C8" s="198"/>
      <c r="D8" s="198"/>
      <c r="E8" s="198"/>
      <c r="F8" s="199"/>
    </row>
    <row r="9" spans="2:8" ht="25.5" customHeight="1" thickBot="1" x14ac:dyDescent="0.3">
      <c r="B9" s="200" t="s">
        <v>142</v>
      </c>
      <c r="C9" s="201"/>
      <c r="D9" s="201"/>
      <c r="E9" s="201"/>
      <c r="F9" s="202"/>
      <c r="G9" s="39"/>
    </row>
    <row r="10" spans="2:8" x14ac:dyDescent="0.25">
      <c r="B10" s="39"/>
      <c r="C10" s="39"/>
      <c r="D10" s="39"/>
      <c r="E10" s="39"/>
      <c r="F10" s="39"/>
      <c r="G10" s="39"/>
    </row>
    <row r="11" spans="2:8" ht="19.5" customHeight="1" x14ac:dyDescent="0.25">
      <c r="B11" s="194" t="s">
        <v>145</v>
      </c>
      <c r="C11" s="195"/>
      <c r="D11" s="195"/>
      <c r="E11" s="195"/>
      <c r="F11" s="196"/>
      <c r="G11" s="39"/>
    </row>
    <row r="12" spans="2:8" x14ac:dyDescent="0.25">
      <c r="B12" s="47" t="s">
        <v>79</v>
      </c>
      <c r="C12" s="48" t="s">
        <v>80</v>
      </c>
      <c r="D12" s="47" t="s">
        <v>144</v>
      </c>
      <c r="E12" s="43" t="s">
        <v>103</v>
      </c>
      <c r="F12" s="46" t="s">
        <v>81</v>
      </c>
      <c r="G12" s="39"/>
    </row>
    <row r="13" spans="2:8" x14ac:dyDescent="0.25">
      <c r="B13" s="47" t="s">
        <v>69</v>
      </c>
      <c r="C13" s="48" t="s">
        <v>70</v>
      </c>
      <c r="D13" s="47" t="s">
        <v>143</v>
      </c>
      <c r="E13" s="43" t="s">
        <v>72</v>
      </c>
      <c r="F13" s="46" t="s">
        <v>97</v>
      </c>
      <c r="G13" s="39"/>
    </row>
    <row r="14" spans="2:8" ht="13.8" thickBot="1" x14ac:dyDescent="0.3">
      <c r="B14" s="117" t="s">
        <v>98</v>
      </c>
      <c r="C14" s="118">
        <v>2025</v>
      </c>
      <c r="D14" s="49"/>
      <c r="E14" s="40"/>
      <c r="F14" s="182"/>
      <c r="G14" s="39"/>
    </row>
    <row r="15" spans="2:8" x14ac:dyDescent="0.25">
      <c r="B15" s="39"/>
      <c r="C15" s="39"/>
      <c r="D15" s="39"/>
      <c r="E15" s="39"/>
      <c r="F15" s="39"/>
      <c r="G15" s="39"/>
    </row>
    <row r="16" spans="2:8" ht="19.5" customHeight="1" x14ac:dyDescent="0.25">
      <c r="B16" s="194" t="s">
        <v>126</v>
      </c>
      <c r="C16" s="195"/>
      <c r="D16" s="195"/>
      <c r="E16" s="195"/>
      <c r="F16" s="196"/>
      <c r="G16" s="39"/>
    </row>
    <row r="17" spans="2:7" x14ac:dyDescent="0.25">
      <c r="B17" s="173" t="s">
        <v>146</v>
      </c>
      <c r="C17" s="174"/>
      <c r="D17" s="174"/>
      <c r="E17" s="174"/>
      <c r="F17" s="175"/>
      <c r="G17" s="52" t="s">
        <v>168</v>
      </c>
    </row>
    <row r="18" spans="2:7" x14ac:dyDescent="0.25">
      <c r="B18" s="176"/>
      <c r="C18" s="38" t="s">
        <v>127</v>
      </c>
      <c r="F18" s="177"/>
      <c r="G18" s="73" t="str">
        <f>IF(AND(OR($D$14&lt;&gt;"",$E$14&lt;&gt;"",$F$14&lt;&gt;""),AND($B$18="",$B$19="")),"Vinsamlegast fyllið út í annað hvort ferðir innanlands, erlendis eða bæði","")</f>
        <v/>
      </c>
    </row>
    <row r="19" spans="2:7" x14ac:dyDescent="0.25">
      <c r="B19" s="178"/>
      <c r="C19" s="38" t="s">
        <v>128</v>
      </c>
      <c r="F19" s="177"/>
      <c r="G19" s="73" t="str">
        <f>IF(AND(OR($D$14&lt;&gt;"",$E$14&lt;&gt;"",$F$14&lt;&gt;""),AND($B$18="",$B$19="")),"Vinsamlegast fyllið út í annað hvort ferðir innanlands, erlendis eða bæði","")</f>
        <v/>
      </c>
    </row>
    <row r="20" spans="2:7" ht="25.5" customHeight="1" x14ac:dyDescent="0.25">
      <c r="B20" s="203" t="s">
        <v>147</v>
      </c>
      <c r="C20" s="204"/>
      <c r="D20" s="204"/>
      <c r="E20" s="204"/>
      <c r="F20" s="205"/>
      <c r="G20" s="39"/>
    </row>
    <row r="21" spans="2:7" x14ac:dyDescent="0.25">
      <c r="B21" s="178"/>
      <c r="C21" s="38" t="s">
        <v>129</v>
      </c>
      <c r="F21" s="177"/>
      <c r="G21" s="73" t="str">
        <f>IF(AND(COUNTA($B$21:$B$23)&gt;1,$B21&lt;&gt;""),"Vinsamlegast fyllið aðeins út í einn af reitunum um árstíðartengda starfsemi leyfishafa",
IF(AND(OR($D$14&lt;&gt;"",$E$14&lt;&gt;"",$F$14&lt;&gt;""),AND($B$21="",$B$22="",$B$23="")),"Vinsamlegast fyllið út í einn af bleiku reitunum um árstíðartengda starfsemi leyfishafa",""))</f>
        <v/>
      </c>
    </row>
    <row r="22" spans="2:7" x14ac:dyDescent="0.25">
      <c r="B22" s="178"/>
      <c r="C22" s="38" t="s">
        <v>148</v>
      </c>
      <c r="F22" s="177"/>
      <c r="G22" s="73" t="str">
        <f>IF(AND(COUNTA($B$21:$B$23)&gt;1,$B22&lt;&gt;""),"Vinsamlegast fyllið aðeins út í einn af reitunum um árstíðartengda starfsemi leyfishafa",
IF(AND(OR($D$14&lt;&gt;"",$E$14&lt;&gt;"",$F$14&lt;&gt;""),AND($B$21="",$B$22="",$B$23="")),"Vinsamlegast fyllið út í einn af bleiku reitunum um árstíðartengda starfsemi leyfishafa",""))</f>
        <v/>
      </c>
    </row>
    <row r="23" spans="2:7" ht="13.8" thickBot="1" x14ac:dyDescent="0.3">
      <c r="B23" s="179"/>
      <c r="C23" s="180" t="s">
        <v>149</v>
      </c>
      <c r="D23" s="180"/>
      <c r="E23" s="180"/>
      <c r="F23" s="181"/>
      <c r="G23" s="73" t="str">
        <f>IF(AND(COUNTA($B$21:$B$23)&gt;1,$B23&lt;&gt;""),"Vinsamlegast fyllið aðeins út í einn af reitunum um árstíðartengda starfsemi leyfishafa",
IF(AND(OR($D$14&lt;&gt;"",$E$14&lt;&gt;"",$F$14&lt;&gt;""),AND($B$21="",$B$22="",$B$23="")),"Vinsamlegast fyllið út í einn af bleiku reitunum um árstíðartengda starfsemi leyfishafa",""))</f>
        <v/>
      </c>
    </row>
    <row r="24" spans="2:7" x14ac:dyDescent="0.25">
      <c r="B24" s="39"/>
      <c r="C24" s="39"/>
      <c r="D24" s="39"/>
      <c r="E24" s="39"/>
      <c r="F24" s="39"/>
      <c r="G24" s="39"/>
    </row>
    <row r="25" spans="2:7" ht="111.75" customHeight="1" x14ac:dyDescent="0.25">
      <c r="B25" s="190" t="s">
        <v>171</v>
      </c>
      <c r="C25" s="191"/>
      <c r="D25" s="191"/>
      <c r="E25" s="191"/>
      <c r="F25" s="191"/>
      <c r="G25" s="45"/>
    </row>
    <row r="26" spans="2:7" ht="211.5" customHeight="1" x14ac:dyDescent="0.25">
      <c r="B26" s="192" t="s">
        <v>150</v>
      </c>
      <c r="C26" s="192"/>
      <c r="D26" s="192"/>
      <c r="E26" s="192"/>
      <c r="F26" s="192"/>
    </row>
  </sheetData>
  <sheetProtection algorithmName="SHA-512" hashValue="V6zWQj8xcuEoG7BVoEHsYV1BDuFM4iSXS90vTJOE1qS93416STHEAq1kFA3VjaYWFAkgvWBW/+vgu7OmvJc8/A==" saltValue="ROdtxRKi3rvRaGaPpikHjw==" spinCount="100000" sheet="1" objects="1" scenarios="1"/>
  <mergeCells count="10">
    <mergeCell ref="B25:F25"/>
    <mergeCell ref="B26:F26"/>
    <mergeCell ref="B3:F3"/>
    <mergeCell ref="B4:F4"/>
    <mergeCell ref="B11:F11"/>
    <mergeCell ref="B6:F6"/>
    <mergeCell ref="B8:F8"/>
    <mergeCell ref="B9:F9"/>
    <mergeCell ref="B16:F16"/>
    <mergeCell ref="B20:F20"/>
  </mergeCells>
  <conditionalFormatting sqref="B18:B19">
    <cfRule type="expression" dxfId="90" priority="3">
      <formula>AND(OR($D$14&lt;&gt;"",$E$14&lt;&gt;"",$F$14&lt;&gt;""),AND($B$18="",$B$19=""))</formula>
    </cfRule>
  </conditionalFormatting>
  <conditionalFormatting sqref="B21:B23">
    <cfRule type="expression" dxfId="89" priority="1">
      <formula>AND(COUNTA($B$21:$B$23)&gt;1,$B21&lt;&gt;"")</formula>
    </cfRule>
    <cfRule type="expression" dxfId="88" priority="2">
      <formula>AND(OR($D$14&lt;&gt;"",$E$14&lt;&gt;"",$F$14&lt;&gt;""),AND($B$21="",$B$22="",$B$23=""))</formula>
    </cfRule>
  </conditionalFormatting>
  <dataValidations count="5">
    <dataValidation type="list" allowBlank="1" showDropDown="1" showInputMessage="1" showErrorMessage="1" sqref="B14" xr:uid="{2395CB13-DEB5-4BBE-B75D-61B1009B5779}">
      <formula1>"Rauntölur,Áætlun"</formula1>
    </dataValidation>
    <dataValidation type="textLength" allowBlank="1" showInputMessage="1" showErrorMessage="1" error="Ártal þarf að innihalda fjóra tölustafi" sqref="C14" xr:uid="{768D8903-4909-4EE0-949A-E78AC0215B8A}">
      <formula1>4</formula1>
      <formula2>4</formula2>
    </dataValidation>
    <dataValidation type="textLength" allowBlank="1" showInputMessage="1" showErrorMessage="1" error="Kennitala skal innihalda 10 tölustafi og vera skráð inn án bandstriks" prompt="Kennitala skal skráð inn án bandstriks" sqref="E14" xr:uid="{32A0553C-BC60-4648-93F9-2A8D52577D77}">
      <formula1>10</formula1>
      <formula2>10</formula2>
    </dataValidation>
    <dataValidation type="list" allowBlank="1" showInputMessage="1" showErrorMessage="1" error="Aðeins er hægt að setja x í þennan reit" sqref="B18:B19 B21:B23" xr:uid="{04E72B11-04FB-446F-A795-7E6B6A0133F7}">
      <formula1>"x"</formula1>
    </dataValidation>
    <dataValidation type="date" allowBlank="1" showInputMessage="1" showErrorMessage="1" error="Dagsetning skal vera skráð inn á tölulegu formi (dd/mm/yyyy)." prompt="Dagsetning skal vera skráð inn á tölulegu formi (dd/mm/yyyy)." sqref="F14" xr:uid="{42D52CBD-967E-49ED-9B0A-DE2B8B368F1F}">
      <formula1>1</formula1>
      <formula2>402133</formula2>
    </dataValidation>
  </dataValidations>
  <pageMargins left="0.70866141732283472" right="0.70866141732283472" top="0.35433070866141736" bottom="0.35433070866141736" header="0.31496062992125984" footer="0.31496062992125984"/>
  <pageSetup paperSize="9" orientation="landscape" horizontalDpi="300" verticalDpi="3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8FEC-4302-49AA-B66F-1D2D1DC2B9D0}">
  <sheetPr codeName="Sheet7"/>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fbvwoGYB/C4Wr9026cRKXv6F1ub+w+b1islg94QFlI46hz3GTRLKONFKETIPAy1Hv1lucroLyTAoWv9jNtaaFg==" saltValue="gLdiM2YVA1saj7Gdus2ytQ==" spinCount="100000" sheet="1" objects="1" scenarios="1"/>
  <mergeCells count="3">
    <mergeCell ref="F37:H37"/>
    <mergeCell ref="B38:C38"/>
    <mergeCell ref="B8:J8"/>
  </mergeCells>
  <conditionalFormatting sqref="B41:B66">
    <cfRule type="expression" dxfId="38" priority="2">
      <formula>AND($C41&lt;&gt;"",$B41="")</formula>
    </cfRule>
  </conditionalFormatting>
  <conditionalFormatting sqref="B35:J35">
    <cfRule type="expression" dxfId="37" priority="5">
      <formula>1=1</formula>
    </cfRule>
  </conditionalFormatting>
  <conditionalFormatting sqref="C11:C34">
    <cfRule type="expression" dxfId="36" priority="4">
      <formula>AND($D11&lt;&gt;"",$C$11="")</formula>
    </cfRule>
  </conditionalFormatting>
  <conditionalFormatting sqref="C49:C66">
    <cfRule type="expression" dxfId="35" priority="1">
      <formula>AND($B49&lt;&gt;"",$C49="")</formula>
    </cfRule>
  </conditionalFormatting>
  <conditionalFormatting sqref="C11:D34">
    <cfRule type="expression" dxfId="34" priority="3">
      <formula>AND($C11&lt;&gt;"",$D11&lt;&gt;"")</formula>
    </cfRule>
  </conditionalFormatting>
  <conditionalFormatting sqref="D11:D34">
    <cfRule type="expression" dxfId="33" priority="6">
      <formula>AND($C11&lt;&gt;"",$D11="")</formula>
    </cfRule>
  </conditionalFormatting>
  <conditionalFormatting sqref="F11:J34">
    <cfRule type="expression" dxfId="32" priority="7">
      <formula>AND($E11&gt;0,F11="")</formula>
    </cfRule>
  </conditionalFormatting>
  <dataValidations count="11">
    <dataValidation type="whole" operator="greaterThanOrEqual" allowBlank="1" showInputMessage="1" showErrorMessage="1" sqref="C41:C66" xr:uid="{64993E75-8365-4054-AB1F-7A69269BC3B5}">
      <formula1>0</formula1>
    </dataValidation>
    <dataValidation type="whole" allowBlank="1" showInputMessage="1" showErrorMessage="1" error="Talan verður að vera 1 eða 2" sqref="D4" xr:uid="{ABBAF3B0-8779-474F-81AB-A36789C4B816}">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2EE0025A-5CD5-414B-8728-0418CE2DFE2E}">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ED1C9593-D3F3-4195-80FB-2C1331BE7113}">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6A924C83-CDFD-4F1C-9269-4B334DE79CB4}">
      <formula1>1</formula1>
    </dataValidation>
    <dataValidation type="whole" operator="greaterThanOrEqual" allowBlank="1" showInputMessage="1" showErrorMessage="1" error="Fjöldi ferða þarf að vera heil tala og að lágmarki 1 ferð" prompt="Fjöldi brottfara sem eiga við um þessa línu" sqref="G11:G34" xr:uid="{F4EDAA05-03AD-446A-A8F0-74555DF38A4C}">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B08BD31B-2470-4B04-9737-120C12193058}">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EFC4DF0C-28ED-436E-8C96-B0C5DE05BE49}">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E79DCE56-5429-413C-B2AF-2536D5F4B944}">
      <formula1>0</formula1>
    </dataValidation>
    <dataValidation allowBlank="1" showInputMessage="1" showErrorMessage="1" prompt="Hér skal skrá heiti ferðar eða lýsingu á ferð." sqref="B11:B34" xr:uid="{A16DB409-B927-40DC-89A5-14C38612B1FF}"/>
    <dataValidation allowBlank="1" showInputMessage="1" showErrorMessage="1" prompt="Bæta við flokkum eftir því sem við á" sqref="B48:B66" xr:uid="{B1104B82-8489-4523-943E-9702332AB034}"/>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E20F1-A455-47A4-9004-739B40F654A3}">
  <sheetPr codeName="Sheet8"/>
  <dimension ref="A1:K67"/>
  <sheetViews>
    <sheetView showGridLines="0" zoomScaleNormal="100" workbookViewId="0">
      <pane ySplit="1" topLeftCell="A8"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YIloTyaqbj+OsLWvS1F/qLux98wxCPyKKM1HkplIlRc7SBzfE6GYY3ZpgcvNge53jWtpE7LNeTA/T/7tq45yBg==" saltValue="WHm3ck98bRccn6FpKokAGw==" spinCount="100000" sheet="1" objects="1" scenarios="1"/>
  <mergeCells count="3">
    <mergeCell ref="F37:H37"/>
    <mergeCell ref="B38:C38"/>
    <mergeCell ref="B8:J8"/>
  </mergeCells>
  <conditionalFormatting sqref="B41:B66">
    <cfRule type="expression" dxfId="31" priority="2">
      <formula>AND($C41&lt;&gt;"",$B41="")</formula>
    </cfRule>
  </conditionalFormatting>
  <conditionalFormatting sqref="B35:J35">
    <cfRule type="expression" dxfId="30" priority="5">
      <formula>1=1</formula>
    </cfRule>
  </conditionalFormatting>
  <conditionalFormatting sqref="C11:C34">
    <cfRule type="expression" dxfId="29" priority="4">
      <formula>AND($D11&lt;&gt;"",$C$11="")</formula>
    </cfRule>
  </conditionalFormatting>
  <conditionalFormatting sqref="C49:C66">
    <cfRule type="expression" dxfId="28" priority="1">
      <formula>AND($B49&lt;&gt;"",$C49="")</formula>
    </cfRule>
  </conditionalFormatting>
  <conditionalFormatting sqref="C11:D34">
    <cfRule type="expression" dxfId="27" priority="3">
      <formula>AND($C11&lt;&gt;"",$D11&lt;&gt;"")</formula>
    </cfRule>
  </conditionalFormatting>
  <conditionalFormatting sqref="D11:D34">
    <cfRule type="expression" dxfId="26" priority="6">
      <formula>AND($C11&lt;&gt;"",$D11="")</formula>
    </cfRule>
  </conditionalFormatting>
  <conditionalFormatting sqref="F11:J34">
    <cfRule type="expression" dxfId="25" priority="7">
      <formula>AND($E11&gt;0,F11="")</formula>
    </cfRule>
  </conditionalFormatting>
  <dataValidations count="11">
    <dataValidation type="whole" operator="greaterThanOrEqual" allowBlank="1" showInputMessage="1" showErrorMessage="1" sqref="C41:C66" xr:uid="{B0F1A890-37D4-49E9-96C5-9208C4A92D61}">
      <formula1>0</formula1>
    </dataValidation>
    <dataValidation type="whole" allowBlank="1" showInputMessage="1" showErrorMessage="1" error="Talan verður að vera 1 eða 2" sqref="D4" xr:uid="{C84C9788-803C-4410-8CED-D6F56B52742E}">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DC0CFAAB-4FA9-4875-BF5A-F5EB93D75511}">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EE5508D8-7448-43F9-8FE9-3F8F266F2697}">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3008A15B-B5B6-4539-93FD-49BF1D2A9C7A}">
      <formula1>1</formula1>
    </dataValidation>
    <dataValidation type="whole" operator="greaterThanOrEqual" allowBlank="1" showInputMessage="1" showErrorMessage="1" error="Fjöldi ferða þarf að vera heil tala og að lágmarki 1 ferð" prompt="Fjöldi brottfara sem eiga við um þessa línu" sqref="G11:G34" xr:uid="{A64DAD1A-D614-46C3-9122-9DE5C28F520A}">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85C66959-D5C0-4AF7-AA23-AF95CD5B5F22}">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C5FE41B8-84F8-42FE-99BD-84B14AE41515}">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73E83686-6B41-4936-ADA9-B41AB2306987}">
      <formula1>0</formula1>
    </dataValidation>
    <dataValidation allowBlank="1" showInputMessage="1" showErrorMessage="1" prompt="Hér skal skrá heiti ferðar eða lýsingu á ferð." sqref="B11:B34" xr:uid="{B73886EF-1F0F-4AC7-998E-B9BA44E85EAA}"/>
    <dataValidation allowBlank="1" showInputMessage="1" showErrorMessage="1" prompt="Bæta við flokkum eftir því sem við á" sqref="B48:B66" xr:uid="{CD640F28-33C3-4F93-9B2A-CBC4976C94BF}"/>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942C6-F647-4031-A893-86ACD9CA1A80}">
  <sheetPr codeName="Sheet9"/>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RiYgq4sMbZWKYDdA1ahUuUHUa5NV/lMoAJQmKidgjZKo5sUHO6qlqyVfgXLKKH/6/QzmnFOacUhxaQw4t9A/jA==" saltValue="rHH9T+EGd6/19f8j33k53w==" spinCount="100000" sheet="1" objects="1" scenarios="1"/>
  <mergeCells count="3">
    <mergeCell ref="F37:H37"/>
    <mergeCell ref="B38:C38"/>
    <mergeCell ref="B8:J8"/>
  </mergeCells>
  <conditionalFormatting sqref="B41:B66">
    <cfRule type="expression" dxfId="24" priority="2">
      <formula>AND($C41&lt;&gt;"",$B41="")</formula>
    </cfRule>
  </conditionalFormatting>
  <conditionalFormatting sqref="B35:J35">
    <cfRule type="expression" dxfId="23" priority="5">
      <formula>1=1</formula>
    </cfRule>
  </conditionalFormatting>
  <conditionalFormatting sqref="C11:C34">
    <cfRule type="expression" dxfId="22" priority="4">
      <formula>AND($D11&lt;&gt;"",$C$11="")</formula>
    </cfRule>
  </conditionalFormatting>
  <conditionalFormatting sqref="C49:C66">
    <cfRule type="expression" dxfId="21" priority="1">
      <formula>AND($B49&lt;&gt;"",$C49="")</formula>
    </cfRule>
  </conditionalFormatting>
  <conditionalFormatting sqref="C11:D34">
    <cfRule type="expression" dxfId="20" priority="3">
      <formula>AND($C11&lt;&gt;"",$D11&lt;&gt;"")</formula>
    </cfRule>
  </conditionalFormatting>
  <conditionalFormatting sqref="D11:D34">
    <cfRule type="expression" dxfId="19" priority="6">
      <formula>AND($C11&lt;&gt;"",$D11="")</formula>
    </cfRule>
  </conditionalFormatting>
  <conditionalFormatting sqref="F11:J34">
    <cfRule type="expression" dxfId="18" priority="7">
      <formula>AND($E11&gt;0,F11="")</formula>
    </cfRule>
  </conditionalFormatting>
  <dataValidations count="11">
    <dataValidation type="whole" operator="greaterThanOrEqual" allowBlank="1" showInputMessage="1" showErrorMessage="1" sqref="C41:C66" xr:uid="{81110A52-C6F8-4081-8292-A986D8B11BD9}">
      <formula1>0</formula1>
    </dataValidation>
    <dataValidation type="whole" allowBlank="1" showInputMessage="1" showErrorMessage="1" error="Talan verður að vera 1 eða 2" sqref="D4" xr:uid="{A7682F1F-5466-465E-9920-D7D18C72F05E}">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A1FAEDB9-30C5-4981-ADDF-B62BD90DA2EC}">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DD21077E-EADD-41A1-8ACB-FCBAE67F86DC}">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32C61870-FD21-48B5-92E3-324059AF4415}">
      <formula1>1</formula1>
    </dataValidation>
    <dataValidation type="whole" operator="greaterThanOrEqual" allowBlank="1" showInputMessage="1" showErrorMessage="1" error="Fjöldi ferða þarf að vera heil tala og að lágmarki 1 ferð" prompt="Fjöldi brottfara sem eiga við um þessa línu" sqref="G11:G34" xr:uid="{574CE050-B4B7-4DFD-A588-0776BF29220E}">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C15A60AC-4053-46E3-A0D6-D200840A0892}">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D304A548-6272-4BFE-AC2B-637837571716}">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0C61307F-73D3-499C-B0CA-AD068657794D}">
      <formula1>0</formula1>
    </dataValidation>
    <dataValidation allowBlank="1" showInputMessage="1" showErrorMessage="1" prompt="Hér skal skrá heiti ferðar eða lýsingu á ferð." sqref="B11:B34" xr:uid="{1551C66C-C55D-418E-8849-F8059DE2F5A6}"/>
    <dataValidation allowBlank="1" showInputMessage="1" showErrorMessage="1" prompt="Bæta við flokkum eftir því sem við á" sqref="B48:B66" xr:uid="{B9C23D6A-8A3D-4A4D-8109-FBC91911C5EA}"/>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14781-1B7D-4F08-8935-D75F6F6F3458}">
  <sheetPr codeName="Sheet10"/>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x4CHOZT3eEixVg+jq+eraf3nDzmmKRxx6kzXQKUdaQGk984vlMNSUOuKkoqowgLdfAA7eJCOmxUeY2E7OwLFCg==" saltValue="EFJT2LuPJrXA0JuslQLTSA==" spinCount="100000" sheet="1" objects="1" scenarios="1"/>
  <mergeCells count="3">
    <mergeCell ref="F37:H37"/>
    <mergeCell ref="B38:C38"/>
    <mergeCell ref="B8:J8"/>
  </mergeCells>
  <conditionalFormatting sqref="B41:B66">
    <cfRule type="expression" dxfId="17" priority="2">
      <formula>AND($C41&lt;&gt;"",$B41="")</formula>
    </cfRule>
  </conditionalFormatting>
  <conditionalFormatting sqref="B35:J35">
    <cfRule type="expression" dxfId="16" priority="5">
      <formula>1=1</formula>
    </cfRule>
  </conditionalFormatting>
  <conditionalFormatting sqref="C11:C34">
    <cfRule type="expression" dxfId="15" priority="4">
      <formula>AND($D11&lt;&gt;"",$C$11="")</formula>
    </cfRule>
  </conditionalFormatting>
  <conditionalFormatting sqref="C49:C66">
    <cfRule type="expression" dxfId="14" priority="1">
      <formula>AND($B49&lt;&gt;"",$C49="")</formula>
    </cfRule>
  </conditionalFormatting>
  <conditionalFormatting sqref="C11:D34">
    <cfRule type="expression" dxfId="13" priority="3">
      <formula>AND($C11&lt;&gt;"",$D11&lt;&gt;"")</formula>
    </cfRule>
  </conditionalFormatting>
  <conditionalFormatting sqref="D11:D34">
    <cfRule type="expression" dxfId="12" priority="6">
      <formula>AND($C11&lt;&gt;"",$D11="")</formula>
    </cfRule>
  </conditionalFormatting>
  <conditionalFormatting sqref="F11:J34">
    <cfRule type="expression" dxfId="11" priority="7">
      <formula>AND($E11&gt;0,F11="")</formula>
    </cfRule>
  </conditionalFormatting>
  <dataValidations count="11">
    <dataValidation type="whole" operator="greaterThanOrEqual" allowBlank="1" showInputMessage="1" showErrorMessage="1" sqref="C41:C66" xr:uid="{991F7182-5A84-472E-91C2-FCC97748C96C}">
      <formula1>0</formula1>
    </dataValidation>
    <dataValidation type="whole" allowBlank="1" showInputMessage="1" showErrorMessage="1" error="Talan verður að vera 1 eða 2" sqref="D4" xr:uid="{59CAE704-7C6E-44D5-87E6-CF840DE02C76}">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3F74AE31-6173-4233-AF02-5C3113ECF229}">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98AD7147-9350-4556-903C-1C48B0CAA84F}">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A13CBDE4-3B32-4103-9F6E-7B8164E456BF}">
      <formula1>1</formula1>
    </dataValidation>
    <dataValidation type="whole" operator="greaterThanOrEqual" allowBlank="1" showInputMessage="1" showErrorMessage="1" error="Fjöldi ferða þarf að vera heil tala og að lágmarki 1 ferð" prompt="Fjöldi brottfara sem eiga við um þessa línu" sqref="G11:G34" xr:uid="{47D484A9-D178-4B02-82ED-8918F7A8C865}">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D4569AC6-3EB9-418F-BA84-827A81658BE5}">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7BA1C7A1-4F90-41AF-B5A0-C9DF7FE92C58}">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DDBB8786-E4FC-4700-8395-02242F7CDAFB}">
      <formula1>0</formula1>
    </dataValidation>
    <dataValidation allowBlank="1" showInputMessage="1" showErrorMessage="1" prompt="Hér skal skrá heiti ferðar eða lýsingu á ferð." sqref="B11:B34" xr:uid="{2E66F263-0143-43A2-B582-2B2E7E420B87}"/>
    <dataValidation allowBlank="1" showInputMessage="1" showErrorMessage="1" prompt="Bæta við flokkum eftir því sem við á" sqref="B48:B66" xr:uid="{3C2C93D3-5DDF-4CC3-AF5B-BACB38FD97DE}"/>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3CC1DA-E0D6-4035-B541-A6258EA83724}">
  <sheetPr codeName="Sheet11"/>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mergeCells count="3">
    <mergeCell ref="F37:H37"/>
    <mergeCell ref="B38:C38"/>
    <mergeCell ref="B8:J8"/>
  </mergeCells>
  <conditionalFormatting sqref="B41:B66">
    <cfRule type="expression" dxfId="10" priority="2">
      <formula>AND($C41&lt;&gt;"",$B41="")</formula>
    </cfRule>
  </conditionalFormatting>
  <conditionalFormatting sqref="B35:J35">
    <cfRule type="expression" dxfId="9" priority="5">
      <formula>1=1</formula>
    </cfRule>
  </conditionalFormatting>
  <conditionalFormatting sqref="C11:C34">
    <cfRule type="expression" dxfId="8" priority="4">
      <formula>AND($D11&lt;&gt;"",$C$11="")</formula>
    </cfRule>
  </conditionalFormatting>
  <conditionalFormatting sqref="C49:C66">
    <cfRule type="expression" dxfId="7" priority="1">
      <formula>AND($B49&lt;&gt;"",$C49="")</formula>
    </cfRule>
  </conditionalFormatting>
  <conditionalFormatting sqref="C11:D34">
    <cfRule type="expression" dxfId="6" priority="3">
      <formula>AND($C11&lt;&gt;"",$D11&lt;&gt;"")</formula>
    </cfRule>
  </conditionalFormatting>
  <conditionalFormatting sqref="D11:D34">
    <cfRule type="expression" dxfId="5" priority="6">
      <formula>AND($C11&lt;&gt;"",$D11="")</formula>
    </cfRule>
  </conditionalFormatting>
  <conditionalFormatting sqref="F11:J34">
    <cfRule type="expression" dxfId="4" priority="7">
      <formula>AND($E11&gt;0,F11="")</formula>
    </cfRule>
  </conditionalFormatting>
  <dataValidations count="11">
    <dataValidation type="whole" operator="greaterThanOrEqual" allowBlank="1" showInputMessage="1" showErrorMessage="1" sqref="C41:C66" xr:uid="{644C8FC6-39C1-40F9-9D3F-5F5DA353C707}">
      <formula1>0</formula1>
    </dataValidation>
    <dataValidation type="whole" allowBlank="1" showInputMessage="1" showErrorMessage="1" error="Talan verður að vera 1 eða 2" sqref="D4" xr:uid="{905755B6-B13D-44B5-B95E-9D3BAC4EE2C8}">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EC929F81-BA1A-4720-9DF2-E57E0D9302FA}">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81E0D210-4353-48AC-BD87-7D5DE48AA485}">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16BA999-27C1-40AC-9B80-65CE36CA7FC8}">
      <formula1>1</formula1>
    </dataValidation>
    <dataValidation type="whole" operator="greaterThanOrEqual" allowBlank="1" showInputMessage="1" showErrorMessage="1" error="Fjöldi ferða þarf að vera heil tala og að lágmarki 1 ferð" prompt="Fjöldi brottfara sem eiga við um þessa línu" sqref="G11:G34" xr:uid="{71AC08DA-F290-43DF-96D5-DC507C5B2F35}">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9A2E617C-26E9-4D0A-B658-71DEB43D1D5D}">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72679D41-5A85-4A8A-94D4-C3326AC45ED9}">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F8735AEC-7499-4BA4-8088-6496BBCD93BF}">
      <formula1>0</formula1>
    </dataValidation>
    <dataValidation allowBlank="1" showInputMessage="1" showErrorMessage="1" prompt="Hér skal skrá heiti ferðar eða lýsingu á ferð." sqref="B11:B34" xr:uid="{F4115743-5773-4A82-AD06-469CFABDAFBF}"/>
    <dataValidation allowBlank="1" showInputMessage="1" showErrorMessage="1" prompt="Bæta við flokkum eftir því sem við á" sqref="B48:B66" xr:uid="{46C6300B-3960-495A-AEA0-44226BA46A27}"/>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Blað15"/>
  <dimension ref="A1:AV103"/>
  <sheetViews>
    <sheetView showGridLines="0" topLeftCell="XFD1" workbookViewId="0">
      <selection sqref="A1:XFD1048576"/>
    </sheetView>
  </sheetViews>
  <sheetFormatPr defaultColWidth="0" defaultRowHeight="14.4" x14ac:dyDescent="0.3"/>
  <cols>
    <col min="1" max="1" width="17.109375" style="7" hidden="1"/>
    <col min="2" max="2" width="16.6640625" style="7" hidden="1"/>
    <col min="3" max="3" width="14.33203125" style="7" hidden="1"/>
    <col min="4" max="4" width="12" style="7" hidden="1"/>
    <col min="5" max="5" width="15.5546875" style="7" hidden="1"/>
    <col min="6" max="6" width="17.6640625" style="7" hidden="1"/>
    <col min="7" max="7" width="14.33203125" style="7" hidden="1"/>
    <col min="8" max="8" width="14.88671875" style="7" hidden="1"/>
    <col min="9" max="9" width="15.44140625" style="7" hidden="1"/>
    <col min="10" max="10" width="16.33203125" style="7" hidden="1"/>
    <col min="11" max="11" width="14.88671875" style="7" hidden="1"/>
    <col min="12" max="13" width="14.33203125" style="7" hidden="1"/>
    <col min="14" max="14" width="17.5546875" style="7" hidden="1"/>
    <col min="15" max="17" width="14.33203125" style="7" hidden="1"/>
    <col min="18" max="18" width="16.6640625" style="7" hidden="1"/>
    <col min="19" max="21" width="14.33203125" style="7" hidden="1"/>
    <col min="22" max="22" width="16.33203125" style="7" hidden="1"/>
    <col min="23" max="25" width="14.33203125" style="7" hidden="1"/>
    <col min="26" max="26" width="18.5546875" style="7" hidden="1"/>
    <col min="27" max="29" width="14.33203125" style="7" hidden="1"/>
    <col min="30" max="30" width="18.6640625" style="7" hidden="1"/>
    <col min="31" max="33" width="14.33203125" style="7" hidden="1"/>
    <col min="34" max="34" width="17.109375" style="7" hidden="1"/>
    <col min="35" max="37" width="14.33203125" style="7" hidden="1"/>
    <col min="38" max="38" width="16.6640625" style="7" hidden="1"/>
    <col min="39" max="41" width="14.33203125" style="7" hidden="1"/>
    <col min="42" max="42" width="17.6640625" style="7" hidden="1"/>
    <col min="43" max="43" width="16.33203125" style="7" hidden="1"/>
    <col min="44" max="45" width="14.33203125" style="7" hidden="1"/>
    <col min="46" max="46" width="16.44140625" style="7" hidden="1"/>
    <col min="47" max="16384" width="14.33203125" style="7" hidden="1"/>
  </cols>
  <sheetData>
    <row r="1" spans="1:12" x14ac:dyDescent="0.3">
      <c r="A1" s="4" t="s">
        <v>23</v>
      </c>
      <c r="B1" s="1" t="str">
        <f>IF(Upplýsingar!$B$14&gt;0,Upplýsingar!$B$14,"")</f>
        <v>Áætlun</v>
      </c>
      <c r="C1" s="3"/>
      <c r="D1" s="3"/>
    </row>
    <row r="2" spans="1:12" x14ac:dyDescent="0.3">
      <c r="A2" s="5" t="s">
        <v>22</v>
      </c>
      <c r="B2" s="1">
        <v>2025</v>
      </c>
      <c r="C2" s="2"/>
      <c r="D2" s="2"/>
    </row>
    <row r="3" spans="1:12" x14ac:dyDescent="0.3">
      <c r="A3" s="4" t="s">
        <v>2</v>
      </c>
      <c r="B3" s="214" t="str">
        <f>IF(Upplýsingar!$D$14="","","  "&amp;Upplýsingar!$D$14)</f>
        <v/>
      </c>
      <c r="C3" s="214"/>
      <c r="D3" s="214"/>
    </row>
    <row r="4" spans="1:12" x14ac:dyDescent="0.3">
      <c r="A4" s="4" t="s">
        <v>3</v>
      </c>
      <c r="B4" s="215" t="str">
        <f>IF(Upplýsingar!$E$14="","","  "&amp;Upplýsingar!$E$14)</f>
        <v/>
      </c>
      <c r="C4" s="215"/>
      <c r="D4" s="215"/>
    </row>
    <row r="5" spans="1:12" ht="24.75" customHeight="1" x14ac:dyDescent="0.4">
      <c r="A5" s="6"/>
      <c r="D5" s="8"/>
    </row>
    <row r="6" spans="1:12" x14ac:dyDescent="0.3">
      <c r="B6" s="7" t="s">
        <v>176</v>
      </c>
      <c r="C6" s="9" t="e">
        <f>ROUND(B60,0)</f>
        <v>#DIV/0!</v>
      </c>
    </row>
    <row r="8" spans="1:12" x14ac:dyDescent="0.3">
      <c r="B8" s="7" t="s">
        <v>177</v>
      </c>
      <c r="C8" s="10" t="e">
        <f>ROUND(G99,2)</f>
        <v>#DIV/0!</v>
      </c>
      <c r="D8" s="10"/>
    </row>
    <row r="10" spans="1:12" x14ac:dyDescent="0.3">
      <c r="B10" s="7" t="s">
        <v>178</v>
      </c>
      <c r="C10" s="9" t="e">
        <f>ROUND(B92,0)</f>
        <v>#DIV/0!</v>
      </c>
    </row>
    <row r="12" spans="1:12" x14ac:dyDescent="0.3">
      <c r="G12" s="12"/>
    </row>
    <row r="13" spans="1:12" ht="15" thickBot="1" x14ac:dyDescent="0.35"/>
    <row r="14" spans="1:12" ht="30" x14ac:dyDescent="0.4">
      <c r="B14" s="22" t="s">
        <v>179</v>
      </c>
      <c r="F14" s="11">
        <v>2025</v>
      </c>
      <c r="H14" s="112" t="s">
        <v>180</v>
      </c>
      <c r="K14" s="216" t="s">
        <v>99</v>
      </c>
      <c r="L14" s="217"/>
    </row>
    <row r="15" spans="1:12" x14ac:dyDescent="0.3">
      <c r="A15" s="14" t="s">
        <v>1</v>
      </c>
      <c r="B15" s="12">
        <f>+SUMIFS('Áætlun um rekstur og fjárstreym'!$C$14:$N$14,'Áætlun um rekstur og fjárstreym'!$C$9:$N$9,A15)</f>
        <v>0</v>
      </c>
      <c r="E15" s="7">
        <v>1</v>
      </c>
      <c r="F15" s="12">
        <f>LARGE($B$15:$B$26,E15)</f>
        <v>0</v>
      </c>
      <c r="H15" s="12">
        <f>B27</f>
        <v>0</v>
      </c>
      <c r="I15" s="7" t="s">
        <v>64</v>
      </c>
      <c r="K15" s="26"/>
      <c r="L15" s="27"/>
    </row>
    <row r="16" spans="1:12" x14ac:dyDescent="0.3">
      <c r="A16" s="14" t="s">
        <v>25</v>
      </c>
      <c r="B16" s="12">
        <f>+SUMIFS('Áætlun um rekstur og fjárstreym'!$C$14:$N$14,'Áætlun um rekstur og fjárstreym'!$C$9:$N$9,A16)</f>
        <v>0</v>
      </c>
      <c r="E16" s="7">
        <v>2</v>
      </c>
      <c r="F16" s="12">
        <f>LARGE($B$15:$B$26,E16)</f>
        <v>0</v>
      </c>
      <c r="K16" s="28"/>
      <c r="L16" s="27"/>
    </row>
    <row r="17" spans="1:47" x14ac:dyDescent="0.3">
      <c r="A17" s="14" t="s">
        <v>6</v>
      </c>
      <c r="B17" s="12">
        <f>+SUMIFS('Áætlun um rekstur og fjárstreym'!$C$14:$N$14,'Áætlun um rekstur og fjárstreym'!$C$9:$N$9,A17)</f>
        <v>0</v>
      </c>
      <c r="F17" s="12">
        <f>(F15+F16)/2</f>
        <v>0</v>
      </c>
      <c r="G17" s="7" t="s">
        <v>55</v>
      </c>
      <c r="K17" s="28"/>
      <c r="L17" s="27"/>
    </row>
    <row r="18" spans="1:47" x14ac:dyDescent="0.3">
      <c r="A18" s="14" t="s">
        <v>7</v>
      </c>
      <c r="B18" s="12">
        <f>+SUMIFS('Áætlun um rekstur og fjárstreym'!$C$14:$N$14,'Áætlun um rekstur og fjárstreym'!$C$9:$N$9,A18)</f>
        <v>0</v>
      </c>
      <c r="F18" s="12"/>
      <c r="K18" s="28"/>
      <c r="L18" s="27"/>
    </row>
    <row r="19" spans="1:47" x14ac:dyDescent="0.3">
      <c r="A19" s="14" t="s">
        <v>8</v>
      </c>
      <c r="B19" s="12">
        <f>+SUMIFS('Áætlun um rekstur og fjárstreym'!$C$14:$N$14,'Áætlun um rekstur og fjárstreym'!$C$9:$N$9,A19)</f>
        <v>0</v>
      </c>
      <c r="F19" s="13" t="e">
        <f>F17*C6/30+F17*C8+F17*C10/30</f>
        <v>#DIV/0!</v>
      </c>
      <c r="G19" s="14" t="s">
        <v>65</v>
      </c>
      <c r="H19" s="24"/>
      <c r="K19" s="28"/>
      <c r="L19" s="27"/>
    </row>
    <row r="20" spans="1:47" x14ac:dyDescent="0.3">
      <c r="A20" s="14" t="s">
        <v>9</v>
      </c>
      <c r="B20" s="12">
        <f>+SUMIFS('Áætlun um rekstur og fjárstreym'!$C$14:$N$14,'Áætlun um rekstur og fjárstreym'!$C$9:$N$9,A20)</f>
        <v>0</v>
      </c>
      <c r="F20" s="12"/>
      <c r="K20" s="28"/>
      <c r="L20" s="27"/>
    </row>
    <row r="21" spans="1:47" ht="15.6" x14ac:dyDescent="0.3">
      <c r="A21" s="14" t="s">
        <v>10</v>
      </c>
      <c r="B21" s="12">
        <f>+SUMIFS('Áætlun um rekstur og fjárstreym'!$C$14:$N$14,'Áætlun um rekstur og fjárstreym'!$C$9:$N$9,A21)</f>
        <v>0</v>
      </c>
      <c r="F21" s="33" t="e">
        <f>H23*F19</f>
        <v>#DIV/0!</v>
      </c>
      <c r="G21" s="34" t="s">
        <v>56</v>
      </c>
      <c r="K21" s="26" t="e">
        <f>IF(F21&lt;=500000, 500000)</f>
        <v>#DIV/0!</v>
      </c>
      <c r="L21" s="27" t="s">
        <v>56</v>
      </c>
      <c r="N21" s="186" t="s">
        <v>135</v>
      </c>
      <c r="O21" s="186" t="e">
        <f>0.015*F19</f>
        <v>#DIV/0!</v>
      </c>
    </row>
    <row r="22" spans="1:47" ht="15.6" x14ac:dyDescent="0.3">
      <c r="A22" s="14" t="s">
        <v>11</v>
      </c>
      <c r="B22" s="12">
        <f>+SUMIFS('Áætlun um rekstur og fjárstreym'!$C$14:$N$14,'Áætlun um rekstur og fjárstreym'!$C$9:$N$9,A22)</f>
        <v>0</v>
      </c>
      <c r="F22" s="34"/>
      <c r="G22" s="34"/>
      <c r="K22" s="28"/>
      <c r="L22" s="27"/>
    </row>
    <row r="23" spans="1:47" ht="15.6" x14ac:dyDescent="0.3">
      <c r="A23" s="14" t="s">
        <v>13</v>
      </c>
      <c r="B23" s="12">
        <f>+SUMIFS('Áætlun um rekstur og fjárstreym'!$C$14:$N$14,'Áætlun um rekstur og fjárstreym'!$C$9:$N$9,A23)</f>
        <v>0</v>
      </c>
      <c r="F23" s="34"/>
      <c r="G23" s="34"/>
      <c r="H23" s="24">
        <v>0.12</v>
      </c>
      <c r="I23" s="7" t="s">
        <v>68</v>
      </c>
      <c r="K23" s="28"/>
      <c r="L23" s="27"/>
    </row>
    <row r="24" spans="1:47" ht="15.6" x14ac:dyDescent="0.3">
      <c r="A24" s="14" t="s">
        <v>12</v>
      </c>
      <c r="B24" s="12">
        <f>+SUMIFS('Áætlun um rekstur og fjárstreym'!$C$14:$N$14,'Áætlun um rekstur og fjárstreym'!$C$9:$N$9,A24)</f>
        <v>0</v>
      </c>
      <c r="F24" s="34"/>
      <c r="G24" s="34"/>
      <c r="K24" s="28"/>
      <c r="L24" s="27"/>
    </row>
    <row r="25" spans="1:47" ht="15.6" x14ac:dyDescent="0.3">
      <c r="A25" s="14" t="s">
        <v>14</v>
      </c>
      <c r="B25" s="12">
        <f>+SUMIFS('Áætlun um rekstur og fjárstreym'!$C$14:$N$14,'Áætlun um rekstur og fjárstreym'!$C$9:$N$9,A25)</f>
        <v>0</v>
      </c>
      <c r="F25" s="33" t="e">
        <f>F21*0.025</f>
        <v>#DIV/0!</v>
      </c>
      <c r="G25" s="34" t="s">
        <v>66</v>
      </c>
      <c r="K25" s="26" t="e">
        <f>K21*0.025</f>
        <v>#DIV/0!</v>
      </c>
      <c r="L25" s="27" t="s">
        <v>66</v>
      </c>
    </row>
    <row r="26" spans="1:47" ht="15" thickBot="1" x14ac:dyDescent="0.35">
      <c r="A26" s="14" t="s">
        <v>15</v>
      </c>
      <c r="B26" s="12">
        <f>+SUMIFS('Áætlun um rekstur og fjárstreym'!$C$14:$N$14,'Áætlun um rekstur og fjárstreym'!$C$9:$N$9,A26)</f>
        <v>0</v>
      </c>
      <c r="K26" s="29"/>
      <c r="L26" s="30"/>
    </row>
    <row r="27" spans="1:47" ht="15" thickBot="1" x14ac:dyDescent="0.35">
      <c r="B27" s="23">
        <f>SUM(B15:B26)</f>
        <v>0</v>
      </c>
      <c r="F27" s="25" t="e">
        <f>F25/H15</f>
        <v>#DIV/0!</v>
      </c>
      <c r="G27" s="7" t="s">
        <v>96</v>
      </c>
      <c r="K27" s="31" t="e">
        <f>K25/H15</f>
        <v>#DIV/0!</v>
      </c>
      <c r="L27" s="32" t="s">
        <v>96</v>
      </c>
    </row>
    <row r="28" spans="1:47" ht="15" thickTop="1" x14ac:dyDescent="0.3"/>
    <row r="30" spans="1:47" ht="23.4" x14ac:dyDescent="0.45">
      <c r="A30" s="15" t="s">
        <v>57</v>
      </c>
    </row>
    <row r="31" spans="1:47" x14ac:dyDescent="0.3">
      <c r="A31" s="7" t="s">
        <v>1</v>
      </c>
      <c r="E31" s="7" t="s">
        <v>25</v>
      </c>
      <c r="I31" s="7" t="s">
        <v>6</v>
      </c>
      <c r="M31" s="7" t="s">
        <v>7</v>
      </c>
      <c r="Q31" s="7" t="s">
        <v>8</v>
      </c>
      <c r="U31" s="7" t="s">
        <v>9</v>
      </c>
      <c r="Y31" s="7" t="s">
        <v>10</v>
      </c>
      <c r="AC31" s="7" t="s">
        <v>11</v>
      </c>
      <c r="AG31" s="7" t="s">
        <v>13</v>
      </c>
      <c r="AK31" s="7" t="s">
        <v>12</v>
      </c>
      <c r="AO31" s="7" t="s">
        <v>14</v>
      </c>
      <c r="AS31" s="7" t="s">
        <v>15</v>
      </c>
    </row>
    <row r="32" spans="1:47" ht="60.75" customHeight="1" x14ac:dyDescent="0.3">
      <c r="A32" s="8" t="s">
        <v>5</v>
      </c>
      <c r="B32" s="8" t="s">
        <v>174</v>
      </c>
      <c r="C32" s="7" t="s">
        <v>27</v>
      </c>
      <c r="E32" s="8" t="s">
        <v>5</v>
      </c>
      <c r="F32" s="8" t="s">
        <v>174</v>
      </c>
      <c r="G32" s="7" t="s">
        <v>28</v>
      </c>
      <c r="I32" s="8" t="s">
        <v>5</v>
      </c>
      <c r="J32" s="8" t="s">
        <v>174</v>
      </c>
      <c r="K32" s="7" t="s">
        <v>29</v>
      </c>
      <c r="M32" s="8" t="s">
        <v>5</v>
      </c>
      <c r="N32" s="8" t="s">
        <v>174</v>
      </c>
      <c r="O32" s="7" t="s">
        <v>30</v>
      </c>
      <c r="Q32" s="8" t="s">
        <v>5</v>
      </c>
      <c r="R32" s="8" t="s">
        <v>174</v>
      </c>
      <c r="S32" s="7" t="s">
        <v>31</v>
      </c>
      <c r="U32" s="8" t="s">
        <v>5</v>
      </c>
      <c r="V32" s="8" t="s">
        <v>174</v>
      </c>
      <c r="W32" s="7" t="s">
        <v>32</v>
      </c>
      <c r="Y32" s="8" t="s">
        <v>5</v>
      </c>
      <c r="Z32" s="8" t="s">
        <v>174</v>
      </c>
      <c r="AA32" s="7" t="s">
        <v>33</v>
      </c>
      <c r="AC32" s="8" t="s">
        <v>5</v>
      </c>
      <c r="AD32" s="8" t="s">
        <v>174</v>
      </c>
      <c r="AE32" s="7" t="s">
        <v>34</v>
      </c>
      <c r="AG32" s="8" t="s">
        <v>5</v>
      </c>
      <c r="AH32" s="8" t="s">
        <v>174</v>
      </c>
      <c r="AI32" s="7" t="s">
        <v>35</v>
      </c>
      <c r="AK32" s="8" t="s">
        <v>5</v>
      </c>
      <c r="AL32" s="8" t="s">
        <v>174</v>
      </c>
      <c r="AM32" s="7" t="s">
        <v>36</v>
      </c>
      <c r="AO32" s="8" t="s">
        <v>5</v>
      </c>
      <c r="AP32" s="8" t="s">
        <v>174</v>
      </c>
      <c r="AQ32" s="7" t="s">
        <v>37</v>
      </c>
      <c r="AS32" s="8" t="s">
        <v>5</v>
      </c>
      <c r="AT32" s="8" t="s">
        <v>174</v>
      </c>
      <c r="AU32" s="7" t="s">
        <v>38</v>
      </c>
    </row>
    <row r="33" spans="1:47" x14ac:dyDescent="0.3">
      <c r="A33" s="12">
        <f>Janúar!H11</f>
        <v>0</v>
      </c>
      <c r="B33" s="12">
        <f>Janúar!J11</f>
        <v>0</v>
      </c>
      <c r="C33" s="7">
        <f>B33*A33</f>
        <v>0</v>
      </c>
      <c r="E33" s="12">
        <f>Febrúar!H11</f>
        <v>0</v>
      </c>
      <c r="F33" s="12">
        <f>Febrúar!J11</f>
        <v>0</v>
      </c>
      <c r="G33" s="7">
        <f t="shared" ref="G33:G55" si="0">F33*E33</f>
        <v>0</v>
      </c>
      <c r="I33" s="12">
        <f>Mars!H11</f>
        <v>0</v>
      </c>
      <c r="J33" s="12">
        <f>Mars!J11</f>
        <v>0</v>
      </c>
      <c r="K33" s="7">
        <f t="shared" ref="K33:K56" si="1">J33*I33</f>
        <v>0</v>
      </c>
      <c r="M33" s="12">
        <f>Apríl!H11</f>
        <v>0</v>
      </c>
      <c r="N33" s="12">
        <f>Apríl!J11</f>
        <v>0</v>
      </c>
      <c r="O33" s="7">
        <f t="shared" ref="O33:O56" si="2">N33*M33</f>
        <v>0</v>
      </c>
      <c r="Q33" s="12">
        <f>Maí!H11</f>
        <v>0</v>
      </c>
      <c r="R33" s="12">
        <f>Maí!J11</f>
        <v>0</v>
      </c>
      <c r="S33" s="7">
        <f t="shared" ref="S33:S56" si="3">R33*Q33</f>
        <v>0</v>
      </c>
      <c r="U33" s="12">
        <f>Júní!H11</f>
        <v>0</v>
      </c>
      <c r="V33" s="12">
        <f>Júní!J11</f>
        <v>0</v>
      </c>
      <c r="W33" s="7">
        <f t="shared" ref="W33:W56" si="4">V33*U33</f>
        <v>0</v>
      </c>
      <c r="Y33" s="12">
        <f>Júlí!H11</f>
        <v>0</v>
      </c>
      <c r="Z33" s="12">
        <f>Júlí!J11</f>
        <v>0</v>
      </c>
      <c r="AA33" s="7">
        <f t="shared" ref="AA33:AA56" si="5">Z33*Y33</f>
        <v>0</v>
      </c>
      <c r="AC33" s="12">
        <f>Ágúst!H11</f>
        <v>0</v>
      </c>
      <c r="AD33" s="12">
        <f>Ágúst!J11</f>
        <v>0</v>
      </c>
      <c r="AE33" s="7">
        <f t="shared" ref="AE33:AE56" si="6">AD33*AC33</f>
        <v>0</v>
      </c>
      <c r="AG33" s="12">
        <f>September!H11</f>
        <v>0</v>
      </c>
      <c r="AH33" s="12">
        <f>September!J11</f>
        <v>0</v>
      </c>
      <c r="AI33" s="7">
        <f t="shared" ref="AI33:AI56" si="7">AH33*AG33</f>
        <v>0</v>
      </c>
      <c r="AK33" s="12">
        <f>Október!H11</f>
        <v>0</v>
      </c>
      <c r="AL33" s="12">
        <f>Október!J11</f>
        <v>0</v>
      </c>
      <c r="AM33" s="7">
        <f t="shared" ref="AM33:AM56" si="8">AL33*AK33</f>
        <v>0</v>
      </c>
      <c r="AO33" s="12">
        <f>Nóvember!H11</f>
        <v>0</v>
      </c>
      <c r="AP33" s="12">
        <f>Nóvember!J11</f>
        <v>0</v>
      </c>
      <c r="AQ33" s="7">
        <f t="shared" ref="AQ33:AQ56" si="9">AP33*AO33</f>
        <v>0</v>
      </c>
      <c r="AS33" s="12">
        <f>Desember!H11</f>
        <v>0</v>
      </c>
      <c r="AT33" s="12">
        <f>Desember!J11</f>
        <v>0</v>
      </c>
      <c r="AU33" s="7">
        <f>AT33*AS33</f>
        <v>0</v>
      </c>
    </row>
    <row r="34" spans="1:47" x14ac:dyDescent="0.3">
      <c r="A34" s="12">
        <f>Janúar!H12</f>
        <v>0</v>
      </c>
      <c r="B34" s="12">
        <f>Janúar!J12</f>
        <v>0</v>
      </c>
      <c r="C34" s="7">
        <f t="shared" ref="C34:C56" si="10">B34*A34</f>
        <v>0</v>
      </c>
      <c r="E34" s="12">
        <f>Febrúar!H12</f>
        <v>0</v>
      </c>
      <c r="F34" s="12">
        <f>Febrúar!J12</f>
        <v>0</v>
      </c>
      <c r="G34" s="7">
        <f t="shared" si="0"/>
        <v>0</v>
      </c>
      <c r="I34" s="12">
        <f>Mars!H12</f>
        <v>0</v>
      </c>
      <c r="J34" s="12">
        <f>Mars!J12</f>
        <v>0</v>
      </c>
      <c r="K34" s="7">
        <f t="shared" si="1"/>
        <v>0</v>
      </c>
      <c r="M34" s="12">
        <f>Apríl!H12</f>
        <v>0</v>
      </c>
      <c r="N34" s="12">
        <f>Apríl!J12</f>
        <v>0</v>
      </c>
      <c r="O34" s="7">
        <f t="shared" si="2"/>
        <v>0</v>
      </c>
      <c r="Q34" s="12">
        <f>Maí!H12</f>
        <v>0</v>
      </c>
      <c r="R34" s="12">
        <f>Maí!J12</f>
        <v>0</v>
      </c>
      <c r="S34" s="7">
        <f t="shared" si="3"/>
        <v>0</v>
      </c>
      <c r="U34" s="12">
        <f>Júní!H12</f>
        <v>0</v>
      </c>
      <c r="V34" s="12">
        <f>Júní!J12</f>
        <v>0</v>
      </c>
      <c r="W34" s="7">
        <f t="shared" si="4"/>
        <v>0</v>
      </c>
      <c r="Y34" s="12">
        <f>Júlí!H12</f>
        <v>0</v>
      </c>
      <c r="Z34" s="12">
        <f>Júlí!J12</f>
        <v>0</v>
      </c>
      <c r="AA34" s="7">
        <f t="shared" si="5"/>
        <v>0</v>
      </c>
      <c r="AC34" s="12">
        <f>Ágúst!H12</f>
        <v>0</v>
      </c>
      <c r="AD34" s="12">
        <f>Ágúst!J12</f>
        <v>0</v>
      </c>
      <c r="AE34" s="7">
        <f t="shared" si="6"/>
        <v>0</v>
      </c>
      <c r="AG34" s="12">
        <f>September!H12</f>
        <v>0</v>
      </c>
      <c r="AH34" s="12">
        <f>September!J12</f>
        <v>0</v>
      </c>
      <c r="AI34" s="7">
        <f t="shared" si="7"/>
        <v>0</v>
      </c>
      <c r="AK34" s="12">
        <f>Október!H12</f>
        <v>0</v>
      </c>
      <c r="AL34" s="12">
        <f>Október!J12</f>
        <v>0</v>
      </c>
      <c r="AM34" s="7">
        <f t="shared" si="8"/>
        <v>0</v>
      </c>
      <c r="AO34" s="12">
        <f>Nóvember!H12</f>
        <v>0</v>
      </c>
      <c r="AP34" s="12">
        <f>Nóvember!J12</f>
        <v>0</v>
      </c>
      <c r="AQ34" s="7">
        <f t="shared" si="9"/>
        <v>0</v>
      </c>
      <c r="AS34" s="12">
        <f>Desember!H12</f>
        <v>0</v>
      </c>
      <c r="AT34" s="12">
        <f>Desember!J12</f>
        <v>0</v>
      </c>
      <c r="AU34" s="7">
        <f t="shared" ref="AU34:AU56" si="11">AT34*AS34</f>
        <v>0</v>
      </c>
    </row>
    <row r="35" spans="1:47" x14ac:dyDescent="0.3">
      <c r="A35" s="12">
        <f>Janúar!H13</f>
        <v>0</v>
      </c>
      <c r="B35" s="12">
        <f>Janúar!J13</f>
        <v>0</v>
      </c>
      <c r="C35" s="7">
        <f t="shared" si="10"/>
        <v>0</v>
      </c>
      <c r="E35" s="12">
        <f>Febrúar!H13</f>
        <v>0</v>
      </c>
      <c r="F35" s="12">
        <f>Febrúar!J13</f>
        <v>0</v>
      </c>
      <c r="G35" s="7">
        <f t="shared" si="0"/>
        <v>0</v>
      </c>
      <c r="I35" s="12">
        <f>Mars!H13</f>
        <v>0</v>
      </c>
      <c r="J35" s="12">
        <f>Mars!J13</f>
        <v>0</v>
      </c>
      <c r="K35" s="7">
        <f t="shared" si="1"/>
        <v>0</v>
      </c>
      <c r="M35" s="12">
        <f>Apríl!H13</f>
        <v>0</v>
      </c>
      <c r="N35" s="12">
        <f>Apríl!J13</f>
        <v>0</v>
      </c>
      <c r="O35" s="7">
        <f t="shared" si="2"/>
        <v>0</v>
      </c>
      <c r="Q35" s="12">
        <f>Maí!H13</f>
        <v>0</v>
      </c>
      <c r="R35" s="12">
        <f>Maí!J13</f>
        <v>0</v>
      </c>
      <c r="S35" s="7">
        <f t="shared" si="3"/>
        <v>0</v>
      </c>
      <c r="U35" s="12">
        <f>Júní!H13</f>
        <v>0</v>
      </c>
      <c r="V35" s="12">
        <f>Júní!J13</f>
        <v>0</v>
      </c>
      <c r="W35" s="7">
        <f t="shared" si="4"/>
        <v>0</v>
      </c>
      <c r="Y35" s="12">
        <f>Júlí!H13</f>
        <v>0</v>
      </c>
      <c r="Z35" s="12">
        <f>Júlí!J13</f>
        <v>0</v>
      </c>
      <c r="AA35" s="7">
        <f t="shared" si="5"/>
        <v>0</v>
      </c>
      <c r="AC35" s="12">
        <f>Ágúst!H13</f>
        <v>0</v>
      </c>
      <c r="AD35" s="12">
        <f>Ágúst!J13</f>
        <v>0</v>
      </c>
      <c r="AE35" s="7">
        <f t="shared" si="6"/>
        <v>0</v>
      </c>
      <c r="AG35" s="12">
        <f>September!H13</f>
        <v>0</v>
      </c>
      <c r="AH35" s="12">
        <f>September!J13</f>
        <v>0</v>
      </c>
      <c r="AI35" s="7">
        <f t="shared" si="7"/>
        <v>0</v>
      </c>
      <c r="AK35" s="12">
        <f>Október!H13</f>
        <v>0</v>
      </c>
      <c r="AL35" s="12">
        <f>Október!J13</f>
        <v>0</v>
      </c>
      <c r="AM35" s="7">
        <f t="shared" si="8"/>
        <v>0</v>
      </c>
      <c r="AO35" s="12">
        <f>Nóvember!H13</f>
        <v>0</v>
      </c>
      <c r="AP35" s="12">
        <f>Nóvember!J13</f>
        <v>0</v>
      </c>
      <c r="AQ35" s="7">
        <f t="shared" si="9"/>
        <v>0</v>
      </c>
      <c r="AS35" s="12">
        <f>Desember!H13</f>
        <v>0</v>
      </c>
      <c r="AT35" s="12">
        <f>Desember!J13</f>
        <v>0</v>
      </c>
      <c r="AU35" s="7">
        <f t="shared" si="11"/>
        <v>0</v>
      </c>
    </row>
    <row r="36" spans="1:47" x14ac:dyDescent="0.3">
      <c r="A36" s="12">
        <f>Janúar!H14</f>
        <v>0</v>
      </c>
      <c r="B36" s="12">
        <f>Janúar!J14</f>
        <v>0</v>
      </c>
      <c r="C36" s="7">
        <f t="shared" si="10"/>
        <v>0</v>
      </c>
      <c r="E36" s="12">
        <f>Febrúar!H14</f>
        <v>0</v>
      </c>
      <c r="F36" s="12">
        <f>Febrúar!J14</f>
        <v>0</v>
      </c>
      <c r="G36" s="7">
        <f t="shared" si="0"/>
        <v>0</v>
      </c>
      <c r="I36" s="12">
        <f>Mars!H14</f>
        <v>0</v>
      </c>
      <c r="J36" s="12">
        <f>Mars!J14</f>
        <v>0</v>
      </c>
      <c r="K36" s="7">
        <f t="shared" si="1"/>
        <v>0</v>
      </c>
      <c r="M36" s="12">
        <f>Apríl!H14</f>
        <v>0</v>
      </c>
      <c r="N36" s="12">
        <f>Apríl!J14</f>
        <v>0</v>
      </c>
      <c r="O36" s="7">
        <f t="shared" si="2"/>
        <v>0</v>
      </c>
      <c r="Q36" s="12">
        <f>Maí!H14</f>
        <v>0</v>
      </c>
      <c r="R36" s="12">
        <f>Maí!J14</f>
        <v>0</v>
      </c>
      <c r="S36" s="7">
        <f t="shared" si="3"/>
        <v>0</v>
      </c>
      <c r="U36" s="12">
        <f>Júní!H14</f>
        <v>0</v>
      </c>
      <c r="V36" s="12">
        <f>Júní!J14</f>
        <v>0</v>
      </c>
      <c r="W36" s="7">
        <f t="shared" si="4"/>
        <v>0</v>
      </c>
      <c r="Y36" s="12">
        <f>Júlí!H14</f>
        <v>0</v>
      </c>
      <c r="Z36" s="12">
        <f>Júlí!J14</f>
        <v>0</v>
      </c>
      <c r="AA36" s="7">
        <f t="shared" si="5"/>
        <v>0</v>
      </c>
      <c r="AC36" s="12">
        <f>Ágúst!H14</f>
        <v>0</v>
      </c>
      <c r="AD36" s="12">
        <f>Ágúst!J14</f>
        <v>0</v>
      </c>
      <c r="AE36" s="7">
        <f t="shared" si="6"/>
        <v>0</v>
      </c>
      <c r="AG36" s="12">
        <f>September!H14</f>
        <v>0</v>
      </c>
      <c r="AH36" s="12">
        <f>September!J14</f>
        <v>0</v>
      </c>
      <c r="AI36" s="7">
        <f t="shared" si="7"/>
        <v>0</v>
      </c>
      <c r="AK36" s="12">
        <f>Október!H14</f>
        <v>0</v>
      </c>
      <c r="AL36" s="12">
        <f>Október!J14</f>
        <v>0</v>
      </c>
      <c r="AM36" s="7">
        <f t="shared" si="8"/>
        <v>0</v>
      </c>
      <c r="AO36" s="12">
        <f>Nóvember!H14</f>
        <v>0</v>
      </c>
      <c r="AP36" s="12">
        <f>Nóvember!J14</f>
        <v>0</v>
      </c>
      <c r="AQ36" s="7">
        <f t="shared" si="9"/>
        <v>0</v>
      </c>
      <c r="AS36" s="12">
        <f>Desember!H14</f>
        <v>0</v>
      </c>
      <c r="AT36" s="12">
        <f>Desember!J14</f>
        <v>0</v>
      </c>
      <c r="AU36" s="7">
        <f t="shared" si="11"/>
        <v>0</v>
      </c>
    </row>
    <row r="37" spans="1:47" x14ac:dyDescent="0.3">
      <c r="A37" s="12">
        <f>Janúar!H15</f>
        <v>0</v>
      </c>
      <c r="B37" s="12">
        <f>Janúar!J15</f>
        <v>0</v>
      </c>
      <c r="C37" s="7">
        <f t="shared" si="10"/>
        <v>0</v>
      </c>
      <c r="E37" s="12">
        <f>Febrúar!H15</f>
        <v>0</v>
      </c>
      <c r="F37" s="12">
        <f>Febrúar!J15</f>
        <v>0</v>
      </c>
      <c r="G37" s="7">
        <f t="shared" si="0"/>
        <v>0</v>
      </c>
      <c r="I37" s="12">
        <f>Mars!H15</f>
        <v>0</v>
      </c>
      <c r="J37" s="12">
        <f>Mars!J15</f>
        <v>0</v>
      </c>
      <c r="K37" s="7">
        <f t="shared" si="1"/>
        <v>0</v>
      </c>
      <c r="M37" s="12">
        <f>Apríl!H15</f>
        <v>0</v>
      </c>
      <c r="N37" s="12">
        <f>Apríl!J15</f>
        <v>0</v>
      </c>
      <c r="O37" s="7">
        <f t="shared" si="2"/>
        <v>0</v>
      </c>
      <c r="Q37" s="12">
        <f>Maí!H15</f>
        <v>0</v>
      </c>
      <c r="R37" s="12">
        <f>Maí!J15</f>
        <v>0</v>
      </c>
      <c r="S37" s="7">
        <f t="shared" si="3"/>
        <v>0</v>
      </c>
      <c r="U37" s="12">
        <f>Júní!H15</f>
        <v>0</v>
      </c>
      <c r="V37" s="12">
        <f>Júní!J15</f>
        <v>0</v>
      </c>
      <c r="W37" s="7">
        <f t="shared" si="4"/>
        <v>0</v>
      </c>
      <c r="Y37" s="12">
        <f>Júlí!H15</f>
        <v>0</v>
      </c>
      <c r="Z37" s="12">
        <f>Júlí!J15</f>
        <v>0</v>
      </c>
      <c r="AA37" s="7">
        <f t="shared" si="5"/>
        <v>0</v>
      </c>
      <c r="AC37" s="12">
        <f>Ágúst!H15</f>
        <v>0</v>
      </c>
      <c r="AD37" s="12">
        <f>Ágúst!J15</f>
        <v>0</v>
      </c>
      <c r="AE37" s="7">
        <f t="shared" si="6"/>
        <v>0</v>
      </c>
      <c r="AG37" s="12">
        <f>September!H15</f>
        <v>0</v>
      </c>
      <c r="AH37" s="12">
        <f>September!J15</f>
        <v>0</v>
      </c>
      <c r="AI37" s="7">
        <f t="shared" si="7"/>
        <v>0</v>
      </c>
      <c r="AK37" s="12">
        <f>Október!H15</f>
        <v>0</v>
      </c>
      <c r="AL37" s="12">
        <f>Október!J15</f>
        <v>0</v>
      </c>
      <c r="AM37" s="7">
        <f t="shared" si="8"/>
        <v>0</v>
      </c>
      <c r="AO37" s="12">
        <f>Nóvember!H15</f>
        <v>0</v>
      </c>
      <c r="AP37" s="12">
        <f>Nóvember!J15</f>
        <v>0</v>
      </c>
      <c r="AQ37" s="7">
        <f t="shared" si="9"/>
        <v>0</v>
      </c>
      <c r="AS37" s="12">
        <f>Desember!H15</f>
        <v>0</v>
      </c>
      <c r="AT37" s="12">
        <f>Desember!J15</f>
        <v>0</v>
      </c>
      <c r="AU37" s="7">
        <f t="shared" si="11"/>
        <v>0</v>
      </c>
    </row>
    <row r="38" spans="1:47" x14ac:dyDescent="0.3">
      <c r="A38" s="12">
        <f>Janúar!H16</f>
        <v>0</v>
      </c>
      <c r="B38" s="12">
        <f>Janúar!J16</f>
        <v>0</v>
      </c>
      <c r="C38" s="7">
        <f t="shared" si="10"/>
        <v>0</v>
      </c>
      <c r="E38" s="12">
        <f>Febrúar!H16</f>
        <v>0</v>
      </c>
      <c r="F38" s="12">
        <f>Febrúar!J16</f>
        <v>0</v>
      </c>
      <c r="G38" s="7">
        <f t="shared" si="0"/>
        <v>0</v>
      </c>
      <c r="I38" s="12">
        <f>Mars!H16</f>
        <v>0</v>
      </c>
      <c r="J38" s="12">
        <f>Mars!J16</f>
        <v>0</v>
      </c>
      <c r="K38" s="7">
        <f t="shared" si="1"/>
        <v>0</v>
      </c>
      <c r="M38" s="12">
        <f>Apríl!H16</f>
        <v>0</v>
      </c>
      <c r="N38" s="12">
        <f>Apríl!J16</f>
        <v>0</v>
      </c>
      <c r="O38" s="7">
        <f t="shared" si="2"/>
        <v>0</v>
      </c>
      <c r="Q38" s="12">
        <f>Maí!H16</f>
        <v>0</v>
      </c>
      <c r="R38" s="12">
        <f>Maí!J16</f>
        <v>0</v>
      </c>
      <c r="S38" s="7">
        <f t="shared" si="3"/>
        <v>0</v>
      </c>
      <c r="U38" s="12">
        <f>Júní!H16</f>
        <v>0</v>
      </c>
      <c r="V38" s="12">
        <f>Júní!J16</f>
        <v>0</v>
      </c>
      <c r="W38" s="7">
        <f t="shared" si="4"/>
        <v>0</v>
      </c>
      <c r="Y38" s="12">
        <f>Júlí!H16</f>
        <v>0</v>
      </c>
      <c r="Z38" s="12">
        <f>Júlí!J16</f>
        <v>0</v>
      </c>
      <c r="AA38" s="7">
        <f t="shared" si="5"/>
        <v>0</v>
      </c>
      <c r="AC38" s="12">
        <f>Ágúst!H16</f>
        <v>0</v>
      </c>
      <c r="AD38" s="12">
        <f>Ágúst!J16</f>
        <v>0</v>
      </c>
      <c r="AE38" s="7">
        <f t="shared" si="6"/>
        <v>0</v>
      </c>
      <c r="AG38" s="12">
        <f>September!H16</f>
        <v>0</v>
      </c>
      <c r="AH38" s="12">
        <f>September!J16</f>
        <v>0</v>
      </c>
      <c r="AI38" s="7">
        <f t="shared" si="7"/>
        <v>0</v>
      </c>
      <c r="AK38" s="12">
        <f>Október!H16</f>
        <v>0</v>
      </c>
      <c r="AL38" s="12">
        <f>Október!J16</f>
        <v>0</v>
      </c>
      <c r="AM38" s="7">
        <f t="shared" si="8"/>
        <v>0</v>
      </c>
      <c r="AO38" s="12">
        <f>Nóvember!H16</f>
        <v>0</v>
      </c>
      <c r="AP38" s="12">
        <f>Nóvember!J16</f>
        <v>0</v>
      </c>
      <c r="AQ38" s="7">
        <f t="shared" si="9"/>
        <v>0</v>
      </c>
      <c r="AS38" s="12">
        <f>Desember!H16</f>
        <v>0</v>
      </c>
      <c r="AT38" s="12">
        <f>Desember!J16</f>
        <v>0</v>
      </c>
      <c r="AU38" s="7">
        <f t="shared" si="11"/>
        <v>0</v>
      </c>
    </row>
    <row r="39" spans="1:47" x14ac:dyDescent="0.3">
      <c r="A39" s="12">
        <f>Janúar!H17</f>
        <v>0</v>
      </c>
      <c r="B39" s="12">
        <f>Janúar!J17</f>
        <v>0</v>
      </c>
      <c r="C39" s="7">
        <f t="shared" si="10"/>
        <v>0</v>
      </c>
      <c r="E39" s="12">
        <f>Febrúar!H17</f>
        <v>0</v>
      </c>
      <c r="F39" s="12">
        <f>Febrúar!J17</f>
        <v>0</v>
      </c>
      <c r="G39" s="7">
        <f t="shared" si="0"/>
        <v>0</v>
      </c>
      <c r="I39" s="12">
        <f>Mars!H17</f>
        <v>0</v>
      </c>
      <c r="J39" s="12">
        <f>Mars!J17</f>
        <v>0</v>
      </c>
      <c r="K39" s="7">
        <f t="shared" si="1"/>
        <v>0</v>
      </c>
      <c r="M39" s="12">
        <f>Apríl!H17</f>
        <v>0</v>
      </c>
      <c r="N39" s="12">
        <f>Apríl!J17</f>
        <v>0</v>
      </c>
      <c r="O39" s="7">
        <f t="shared" si="2"/>
        <v>0</v>
      </c>
      <c r="Q39" s="12">
        <f>Maí!H17</f>
        <v>0</v>
      </c>
      <c r="R39" s="12">
        <f>Maí!J17</f>
        <v>0</v>
      </c>
      <c r="S39" s="7">
        <f t="shared" si="3"/>
        <v>0</v>
      </c>
      <c r="U39" s="12">
        <f>Júní!H17</f>
        <v>0</v>
      </c>
      <c r="V39" s="12">
        <f>Júní!J17</f>
        <v>0</v>
      </c>
      <c r="W39" s="7">
        <f t="shared" si="4"/>
        <v>0</v>
      </c>
      <c r="Y39" s="12">
        <f>Júlí!H17</f>
        <v>0</v>
      </c>
      <c r="Z39" s="12">
        <f>Júlí!J17</f>
        <v>0</v>
      </c>
      <c r="AA39" s="7">
        <f t="shared" si="5"/>
        <v>0</v>
      </c>
      <c r="AC39" s="12">
        <f>Ágúst!H17</f>
        <v>0</v>
      </c>
      <c r="AD39" s="12">
        <f>Ágúst!J17</f>
        <v>0</v>
      </c>
      <c r="AE39" s="7">
        <f t="shared" si="6"/>
        <v>0</v>
      </c>
      <c r="AG39" s="12">
        <f>September!H17</f>
        <v>0</v>
      </c>
      <c r="AH39" s="12">
        <f>September!J17</f>
        <v>0</v>
      </c>
      <c r="AI39" s="7">
        <f t="shared" si="7"/>
        <v>0</v>
      </c>
      <c r="AK39" s="12">
        <f>Október!H17</f>
        <v>0</v>
      </c>
      <c r="AL39" s="12">
        <f>Október!J17</f>
        <v>0</v>
      </c>
      <c r="AM39" s="7">
        <f t="shared" si="8"/>
        <v>0</v>
      </c>
      <c r="AO39" s="12">
        <f>Nóvember!H17</f>
        <v>0</v>
      </c>
      <c r="AP39" s="12">
        <f>Nóvember!J17</f>
        <v>0</v>
      </c>
      <c r="AQ39" s="7">
        <f t="shared" si="9"/>
        <v>0</v>
      </c>
      <c r="AS39" s="12">
        <f>Desember!H17</f>
        <v>0</v>
      </c>
      <c r="AT39" s="12">
        <f>Desember!J17</f>
        <v>0</v>
      </c>
      <c r="AU39" s="7">
        <f>AT39*AS39</f>
        <v>0</v>
      </c>
    </row>
    <row r="40" spans="1:47" x14ac:dyDescent="0.3">
      <c r="A40" s="12">
        <f>Janúar!H18</f>
        <v>0</v>
      </c>
      <c r="B40" s="12">
        <f>Janúar!J18</f>
        <v>0</v>
      </c>
      <c r="C40" s="7">
        <f t="shared" si="10"/>
        <v>0</v>
      </c>
      <c r="E40" s="12">
        <f>Febrúar!H18</f>
        <v>0</v>
      </c>
      <c r="F40" s="12">
        <f>Febrúar!J18</f>
        <v>0</v>
      </c>
      <c r="G40" s="7">
        <f t="shared" si="0"/>
        <v>0</v>
      </c>
      <c r="I40" s="12">
        <f>Mars!H18</f>
        <v>0</v>
      </c>
      <c r="J40" s="12">
        <f>Mars!J18</f>
        <v>0</v>
      </c>
      <c r="K40" s="7">
        <f t="shared" si="1"/>
        <v>0</v>
      </c>
      <c r="M40" s="12">
        <f>Apríl!H18</f>
        <v>0</v>
      </c>
      <c r="N40" s="12">
        <f>Apríl!J18</f>
        <v>0</v>
      </c>
      <c r="O40" s="7">
        <f t="shared" si="2"/>
        <v>0</v>
      </c>
      <c r="Q40" s="12">
        <f>Maí!H18</f>
        <v>0</v>
      </c>
      <c r="R40" s="12">
        <f>Maí!J18</f>
        <v>0</v>
      </c>
      <c r="S40" s="7">
        <f t="shared" si="3"/>
        <v>0</v>
      </c>
      <c r="U40" s="12">
        <f>Júní!H18</f>
        <v>0</v>
      </c>
      <c r="V40" s="12">
        <f>Júní!J18</f>
        <v>0</v>
      </c>
      <c r="W40" s="7">
        <f t="shared" si="4"/>
        <v>0</v>
      </c>
      <c r="Y40" s="12">
        <f>Júlí!H18</f>
        <v>0</v>
      </c>
      <c r="Z40" s="12">
        <f>Júlí!J18</f>
        <v>0</v>
      </c>
      <c r="AA40" s="7">
        <f t="shared" si="5"/>
        <v>0</v>
      </c>
      <c r="AC40" s="12">
        <f>Ágúst!H18</f>
        <v>0</v>
      </c>
      <c r="AD40" s="12">
        <f>Ágúst!J18</f>
        <v>0</v>
      </c>
      <c r="AE40" s="7">
        <f t="shared" si="6"/>
        <v>0</v>
      </c>
      <c r="AG40" s="12">
        <f>September!H18</f>
        <v>0</v>
      </c>
      <c r="AH40" s="12">
        <f>September!J18</f>
        <v>0</v>
      </c>
      <c r="AI40" s="7">
        <f t="shared" si="7"/>
        <v>0</v>
      </c>
      <c r="AK40" s="12">
        <f>Október!H18</f>
        <v>0</v>
      </c>
      <c r="AL40" s="12">
        <f>Október!J18</f>
        <v>0</v>
      </c>
      <c r="AM40" s="7">
        <f t="shared" si="8"/>
        <v>0</v>
      </c>
      <c r="AO40" s="12">
        <f>Nóvember!H18</f>
        <v>0</v>
      </c>
      <c r="AP40" s="12">
        <f>Nóvember!J18</f>
        <v>0</v>
      </c>
      <c r="AQ40" s="7">
        <f t="shared" si="9"/>
        <v>0</v>
      </c>
      <c r="AS40" s="12">
        <f>Desember!H18</f>
        <v>0</v>
      </c>
      <c r="AT40" s="12">
        <f>Desember!J18</f>
        <v>0</v>
      </c>
      <c r="AU40" s="7">
        <f t="shared" si="11"/>
        <v>0</v>
      </c>
    </row>
    <row r="41" spans="1:47" x14ac:dyDescent="0.3">
      <c r="A41" s="12">
        <f>Janúar!H19</f>
        <v>0</v>
      </c>
      <c r="B41" s="12">
        <f>Janúar!J19</f>
        <v>0</v>
      </c>
      <c r="C41" s="7">
        <f t="shared" si="10"/>
        <v>0</v>
      </c>
      <c r="E41" s="12">
        <f>Febrúar!H19</f>
        <v>0</v>
      </c>
      <c r="F41" s="12">
        <f>Febrúar!J19</f>
        <v>0</v>
      </c>
      <c r="G41" s="7">
        <f t="shared" si="0"/>
        <v>0</v>
      </c>
      <c r="I41" s="12">
        <f>Mars!H19</f>
        <v>0</v>
      </c>
      <c r="J41" s="12">
        <f>Mars!J19</f>
        <v>0</v>
      </c>
      <c r="K41" s="7">
        <f t="shared" si="1"/>
        <v>0</v>
      </c>
      <c r="M41" s="12">
        <f>Apríl!H19</f>
        <v>0</v>
      </c>
      <c r="N41" s="12">
        <f>Apríl!J19</f>
        <v>0</v>
      </c>
      <c r="O41" s="7">
        <f t="shared" si="2"/>
        <v>0</v>
      </c>
      <c r="Q41" s="12">
        <f>Maí!H19</f>
        <v>0</v>
      </c>
      <c r="R41" s="12">
        <f>Maí!J19</f>
        <v>0</v>
      </c>
      <c r="S41" s="7">
        <f t="shared" si="3"/>
        <v>0</v>
      </c>
      <c r="U41" s="12">
        <f>Júní!H19</f>
        <v>0</v>
      </c>
      <c r="V41" s="12">
        <f>Júní!J19</f>
        <v>0</v>
      </c>
      <c r="W41" s="7">
        <f t="shared" si="4"/>
        <v>0</v>
      </c>
      <c r="Y41" s="12">
        <f>Júlí!H19</f>
        <v>0</v>
      </c>
      <c r="Z41" s="12">
        <f>Júlí!J19</f>
        <v>0</v>
      </c>
      <c r="AA41" s="7">
        <f t="shared" si="5"/>
        <v>0</v>
      </c>
      <c r="AC41" s="12">
        <f>Ágúst!H19</f>
        <v>0</v>
      </c>
      <c r="AD41" s="12">
        <f>Ágúst!J19</f>
        <v>0</v>
      </c>
      <c r="AE41" s="7">
        <f t="shared" si="6"/>
        <v>0</v>
      </c>
      <c r="AG41" s="12">
        <f>September!H19</f>
        <v>0</v>
      </c>
      <c r="AH41" s="12">
        <f>September!J19</f>
        <v>0</v>
      </c>
      <c r="AI41" s="7">
        <f t="shared" si="7"/>
        <v>0</v>
      </c>
      <c r="AK41" s="12">
        <f>Október!H19</f>
        <v>0</v>
      </c>
      <c r="AL41" s="12">
        <f>Október!J19</f>
        <v>0</v>
      </c>
      <c r="AM41" s="7">
        <f t="shared" si="8"/>
        <v>0</v>
      </c>
      <c r="AO41" s="12">
        <f>Nóvember!H19</f>
        <v>0</v>
      </c>
      <c r="AP41" s="12">
        <f>Nóvember!J19</f>
        <v>0</v>
      </c>
      <c r="AQ41" s="7">
        <f t="shared" si="9"/>
        <v>0</v>
      </c>
      <c r="AS41" s="12">
        <f>Desember!H19</f>
        <v>0</v>
      </c>
      <c r="AT41" s="12">
        <f>Desember!J19</f>
        <v>0</v>
      </c>
      <c r="AU41" s="7">
        <f t="shared" si="11"/>
        <v>0</v>
      </c>
    </row>
    <row r="42" spans="1:47" x14ac:dyDescent="0.3">
      <c r="A42" s="12">
        <f>Janúar!H20</f>
        <v>0</v>
      </c>
      <c r="B42" s="12">
        <f>Janúar!J20</f>
        <v>0</v>
      </c>
      <c r="C42" s="7">
        <f t="shared" si="10"/>
        <v>0</v>
      </c>
      <c r="E42" s="12">
        <f>Febrúar!H20</f>
        <v>0</v>
      </c>
      <c r="F42" s="12">
        <f>Febrúar!J20</f>
        <v>0</v>
      </c>
      <c r="G42" s="7">
        <f t="shared" si="0"/>
        <v>0</v>
      </c>
      <c r="I42" s="12">
        <f>Mars!H20</f>
        <v>0</v>
      </c>
      <c r="J42" s="12">
        <f>Mars!J20</f>
        <v>0</v>
      </c>
      <c r="K42" s="7">
        <f t="shared" si="1"/>
        <v>0</v>
      </c>
      <c r="M42" s="12">
        <f>Apríl!H20</f>
        <v>0</v>
      </c>
      <c r="N42" s="12">
        <f>Apríl!J20</f>
        <v>0</v>
      </c>
      <c r="O42" s="7">
        <f t="shared" si="2"/>
        <v>0</v>
      </c>
      <c r="Q42" s="12">
        <f>Maí!H20</f>
        <v>0</v>
      </c>
      <c r="R42" s="12">
        <f>Maí!J20</f>
        <v>0</v>
      </c>
      <c r="S42" s="7">
        <f t="shared" si="3"/>
        <v>0</v>
      </c>
      <c r="U42" s="12">
        <f>Júní!H20</f>
        <v>0</v>
      </c>
      <c r="V42" s="12">
        <f>Júní!J20</f>
        <v>0</v>
      </c>
      <c r="W42" s="7">
        <f t="shared" si="4"/>
        <v>0</v>
      </c>
      <c r="Y42" s="12">
        <f>Júlí!H20</f>
        <v>0</v>
      </c>
      <c r="Z42" s="12">
        <f>Júlí!J20</f>
        <v>0</v>
      </c>
      <c r="AA42" s="7">
        <f t="shared" si="5"/>
        <v>0</v>
      </c>
      <c r="AC42" s="12">
        <f>Ágúst!H20</f>
        <v>0</v>
      </c>
      <c r="AD42" s="12">
        <f>Ágúst!J20</f>
        <v>0</v>
      </c>
      <c r="AE42" s="7">
        <f t="shared" si="6"/>
        <v>0</v>
      </c>
      <c r="AG42" s="12">
        <f>September!H20</f>
        <v>0</v>
      </c>
      <c r="AH42" s="12">
        <f>September!J20</f>
        <v>0</v>
      </c>
      <c r="AI42" s="7">
        <f t="shared" si="7"/>
        <v>0</v>
      </c>
      <c r="AK42" s="12">
        <f>Október!H20</f>
        <v>0</v>
      </c>
      <c r="AL42" s="12">
        <f>Október!J20</f>
        <v>0</v>
      </c>
      <c r="AM42" s="7">
        <f t="shared" si="8"/>
        <v>0</v>
      </c>
      <c r="AO42" s="12">
        <f>Nóvember!H20</f>
        <v>0</v>
      </c>
      <c r="AP42" s="12">
        <f>Nóvember!J20</f>
        <v>0</v>
      </c>
      <c r="AQ42" s="7">
        <f t="shared" si="9"/>
        <v>0</v>
      </c>
      <c r="AS42" s="12">
        <f>Desember!H20</f>
        <v>0</v>
      </c>
      <c r="AT42" s="12">
        <f>Desember!J20</f>
        <v>0</v>
      </c>
      <c r="AU42" s="7">
        <f t="shared" si="11"/>
        <v>0</v>
      </c>
    </row>
    <row r="43" spans="1:47" x14ac:dyDescent="0.3">
      <c r="A43" s="12">
        <f>Janúar!H21</f>
        <v>0</v>
      </c>
      <c r="B43" s="12">
        <f>Janúar!J21</f>
        <v>0</v>
      </c>
      <c r="C43" s="7">
        <f t="shared" si="10"/>
        <v>0</v>
      </c>
      <c r="E43" s="12">
        <f>Febrúar!H21</f>
        <v>0</v>
      </c>
      <c r="F43" s="12">
        <f>Febrúar!J21</f>
        <v>0</v>
      </c>
      <c r="G43" s="7">
        <f t="shared" si="0"/>
        <v>0</v>
      </c>
      <c r="I43" s="12">
        <f>Mars!H21</f>
        <v>0</v>
      </c>
      <c r="J43" s="12">
        <f>Mars!J21</f>
        <v>0</v>
      </c>
      <c r="K43" s="7">
        <f t="shared" si="1"/>
        <v>0</v>
      </c>
      <c r="M43" s="12">
        <f>Apríl!H21</f>
        <v>0</v>
      </c>
      <c r="N43" s="12">
        <f>Apríl!J21</f>
        <v>0</v>
      </c>
      <c r="O43" s="7">
        <f t="shared" si="2"/>
        <v>0</v>
      </c>
      <c r="Q43" s="12">
        <f>Maí!H21</f>
        <v>0</v>
      </c>
      <c r="R43" s="12">
        <f>Maí!J21</f>
        <v>0</v>
      </c>
      <c r="S43" s="7">
        <f t="shared" si="3"/>
        <v>0</v>
      </c>
      <c r="U43" s="12">
        <f>Júní!H21</f>
        <v>0</v>
      </c>
      <c r="V43" s="12">
        <f>Júní!J21</f>
        <v>0</v>
      </c>
      <c r="W43" s="7">
        <f t="shared" si="4"/>
        <v>0</v>
      </c>
      <c r="Y43" s="12">
        <f>Júlí!H21</f>
        <v>0</v>
      </c>
      <c r="Z43" s="12">
        <f>Júlí!J21</f>
        <v>0</v>
      </c>
      <c r="AA43" s="7">
        <f t="shared" si="5"/>
        <v>0</v>
      </c>
      <c r="AC43" s="12">
        <f>Ágúst!H21</f>
        <v>0</v>
      </c>
      <c r="AD43" s="12">
        <f>Ágúst!J21</f>
        <v>0</v>
      </c>
      <c r="AE43" s="7">
        <f t="shared" si="6"/>
        <v>0</v>
      </c>
      <c r="AG43" s="12">
        <f>September!H21</f>
        <v>0</v>
      </c>
      <c r="AH43" s="12">
        <f>September!J21</f>
        <v>0</v>
      </c>
      <c r="AI43" s="7">
        <f t="shared" si="7"/>
        <v>0</v>
      </c>
      <c r="AK43" s="12">
        <f>Október!H21</f>
        <v>0</v>
      </c>
      <c r="AL43" s="12">
        <f>Október!J21</f>
        <v>0</v>
      </c>
      <c r="AM43" s="7">
        <f t="shared" si="8"/>
        <v>0</v>
      </c>
      <c r="AO43" s="12">
        <f>Nóvember!H21</f>
        <v>0</v>
      </c>
      <c r="AP43" s="12">
        <f>Nóvember!J21</f>
        <v>0</v>
      </c>
      <c r="AQ43" s="7">
        <f t="shared" si="9"/>
        <v>0</v>
      </c>
      <c r="AS43" s="12">
        <f>Desember!H21</f>
        <v>0</v>
      </c>
      <c r="AT43" s="12">
        <f>Desember!J21</f>
        <v>0</v>
      </c>
      <c r="AU43" s="7">
        <f t="shared" si="11"/>
        <v>0</v>
      </c>
    </row>
    <row r="44" spans="1:47" x14ac:dyDescent="0.3">
      <c r="A44" s="12">
        <f>Janúar!H22</f>
        <v>0</v>
      </c>
      <c r="B44" s="12">
        <f>Janúar!J22</f>
        <v>0</v>
      </c>
      <c r="C44" s="7">
        <f t="shared" si="10"/>
        <v>0</v>
      </c>
      <c r="E44" s="12">
        <f>Febrúar!H22</f>
        <v>0</v>
      </c>
      <c r="F44" s="12">
        <f>Febrúar!J22</f>
        <v>0</v>
      </c>
      <c r="G44" s="7">
        <f t="shared" si="0"/>
        <v>0</v>
      </c>
      <c r="I44" s="12">
        <f>Mars!H22</f>
        <v>0</v>
      </c>
      <c r="J44" s="12">
        <f>Mars!J22</f>
        <v>0</v>
      </c>
      <c r="K44" s="7">
        <f t="shared" si="1"/>
        <v>0</v>
      </c>
      <c r="M44" s="12">
        <f>Apríl!H22</f>
        <v>0</v>
      </c>
      <c r="N44" s="12">
        <f>Apríl!J22</f>
        <v>0</v>
      </c>
      <c r="O44" s="7">
        <f t="shared" si="2"/>
        <v>0</v>
      </c>
      <c r="Q44" s="12">
        <f>Maí!H22</f>
        <v>0</v>
      </c>
      <c r="R44" s="12">
        <f>Maí!J22</f>
        <v>0</v>
      </c>
      <c r="S44" s="7">
        <f t="shared" si="3"/>
        <v>0</v>
      </c>
      <c r="U44" s="12">
        <f>Júní!H22</f>
        <v>0</v>
      </c>
      <c r="V44" s="12">
        <f>Júní!J22</f>
        <v>0</v>
      </c>
      <c r="W44" s="7">
        <f t="shared" si="4"/>
        <v>0</v>
      </c>
      <c r="Y44" s="12">
        <f>Júlí!H22</f>
        <v>0</v>
      </c>
      <c r="Z44" s="12">
        <f>Júlí!J22</f>
        <v>0</v>
      </c>
      <c r="AA44" s="7">
        <f t="shared" si="5"/>
        <v>0</v>
      </c>
      <c r="AC44" s="12">
        <f>Ágúst!H22</f>
        <v>0</v>
      </c>
      <c r="AD44" s="12">
        <f>Ágúst!J22</f>
        <v>0</v>
      </c>
      <c r="AE44" s="7">
        <f t="shared" si="6"/>
        <v>0</v>
      </c>
      <c r="AG44" s="12">
        <f>September!H22</f>
        <v>0</v>
      </c>
      <c r="AH44" s="12">
        <f>September!J22</f>
        <v>0</v>
      </c>
      <c r="AI44" s="7">
        <f t="shared" si="7"/>
        <v>0</v>
      </c>
      <c r="AK44" s="12">
        <f>Október!H22</f>
        <v>0</v>
      </c>
      <c r="AL44" s="12">
        <f>Október!J22</f>
        <v>0</v>
      </c>
      <c r="AM44" s="7">
        <f t="shared" si="8"/>
        <v>0</v>
      </c>
      <c r="AO44" s="12">
        <f>Nóvember!H22</f>
        <v>0</v>
      </c>
      <c r="AP44" s="12">
        <f>Nóvember!J22</f>
        <v>0</v>
      </c>
      <c r="AQ44" s="7">
        <f t="shared" si="9"/>
        <v>0</v>
      </c>
      <c r="AS44" s="12">
        <f>Desember!H22</f>
        <v>0</v>
      </c>
      <c r="AT44" s="12">
        <f>Desember!J22</f>
        <v>0</v>
      </c>
      <c r="AU44" s="7">
        <f t="shared" si="11"/>
        <v>0</v>
      </c>
    </row>
    <row r="45" spans="1:47" x14ac:dyDescent="0.3">
      <c r="A45" s="12">
        <f>Janúar!H23</f>
        <v>0</v>
      </c>
      <c r="B45" s="12">
        <f>Janúar!J23</f>
        <v>0</v>
      </c>
      <c r="C45" s="7">
        <f t="shared" si="10"/>
        <v>0</v>
      </c>
      <c r="E45" s="12">
        <f>Febrúar!H23</f>
        <v>0</v>
      </c>
      <c r="F45" s="12">
        <f>Febrúar!J23</f>
        <v>0</v>
      </c>
      <c r="G45" s="7">
        <f t="shared" si="0"/>
        <v>0</v>
      </c>
      <c r="I45" s="12">
        <f>Mars!H23</f>
        <v>0</v>
      </c>
      <c r="J45" s="12">
        <f>Mars!J23</f>
        <v>0</v>
      </c>
      <c r="K45" s="7">
        <f t="shared" si="1"/>
        <v>0</v>
      </c>
      <c r="M45" s="12">
        <f>Apríl!H23</f>
        <v>0</v>
      </c>
      <c r="N45" s="12">
        <f>Apríl!J23</f>
        <v>0</v>
      </c>
      <c r="O45" s="7">
        <f t="shared" si="2"/>
        <v>0</v>
      </c>
      <c r="Q45" s="12">
        <f>Maí!H23</f>
        <v>0</v>
      </c>
      <c r="R45" s="12">
        <f>Maí!J23</f>
        <v>0</v>
      </c>
      <c r="S45" s="7">
        <f t="shared" si="3"/>
        <v>0</v>
      </c>
      <c r="U45" s="12">
        <f>Júní!H23</f>
        <v>0</v>
      </c>
      <c r="V45" s="12">
        <f>Júní!J23</f>
        <v>0</v>
      </c>
      <c r="W45" s="7">
        <f t="shared" si="4"/>
        <v>0</v>
      </c>
      <c r="Y45" s="12">
        <f>Júlí!H23</f>
        <v>0</v>
      </c>
      <c r="Z45" s="12">
        <f>Júlí!J23</f>
        <v>0</v>
      </c>
      <c r="AA45" s="7">
        <f t="shared" si="5"/>
        <v>0</v>
      </c>
      <c r="AC45" s="12">
        <f>Ágúst!H23</f>
        <v>0</v>
      </c>
      <c r="AD45" s="12">
        <f>Ágúst!J23</f>
        <v>0</v>
      </c>
      <c r="AE45" s="7">
        <f t="shared" si="6"/>
        <v>0</v>
      </c>
      <c r="AG45" s="12">
        <f>September!H23</f>
        <v>0</v>
      </c>
      <c r="AH45" s="12">
        <f>September!J23</f>
        <v>0</v>
      </c>
      <c r="AI45" s="7">
        <f t="shared" si="7"/>
        <v>0</v>
      </c>
      <c r="AK45" s="12">
        <f>Október!H23</f>
        <v>0</v>
      </c>
      <c r="AL45" s="12">
        <f>Október!J23</f>
        <v>0</v>
      </c>
      <c r="AM45" s="7">
        <f t="shared" si="8"/>
        <v>0</v>
      </c>
      <c r="AO45" s="12">
        <f>Nóvember!H23</f>
        <v>0</v>
      </c>
      <c r="AP45" s="12">
        <f>Nóvember!J23</f>
        <v>0</v>
      </c>
      <c r="AQ45" s="7">
        <f t="shared" si="9"/>
        <v>0</v>
      </c>
      <c r="AS45" s="12">
        <f>Desember!H23</f>
        <v>0</v>
      </c>
      <c r="AT45" s="12">
        <f>Desember!J23</f>
        <v>0</v>
      </c>
      <c r="AU45" s="7">
        <f t="shared" si="11"/>
        <v>0</v>
      </c>
    </row>
    <row r="46" spans="1:47" x14ac:dyDescent="0.3">
      <c r="A46" s="12">
        <f>Janúar!H24</f>
        <v>0</v>
      </c>
      <c r="B46" s="12">
        <f>Janúar!J24</f>
        <v>0</v>
      </c>
      <c r="C46" s="7">
        <f t="shared" si="10"/>
        <v>0</v>
      </c>
      <c r="E46" s="12">
        <f>Febrúar!H24</f>
        <v>0</v>
      </c>
      <c r="F46" s="12">
        <f>Febrúar!J24</f>
        <v>0</v>
      </c>
      <c r="G46" s="7">
        <f t="shared" si="0"/>
        <v>0</v>
      </c>
      <c r="I46" s="12">
        <f>Mars!H24</f>
        <v>0</v>
      </c>
      <c r="J46" s="12">
        <f>Mars!J24</f>
        <v>0</v>
      </c>
      <c r="K46" s="7">
        <f t="shared" si="1"/>
        <v>0</v>
      </c>
      <c r="M46" s="12">
        <f>Apríl!H24</f>
        <v>0</v>
      </c>
      <c r="N46" s="12">
        <f>Apríl!J24</f>
        <v>0</v>
      </c>
      <c r="O46" s="7">
        <f t="shared" si="2"/>
        <v>0</v>
      </c>
      <c r="Q46" s="12">
        <f>Maí!H24</f>
        <v>0</v>
      </c>
      <c r="R46" s="12">
        <f>Maí!J24</f>
        <v>0</v>
      </c>
      <c r="S46" s="7">
        <f t="shared" si="3"/>
        <v>0</v>
      </c>
      <c r="U46" s="12">
        <f>Júní!H24</f>
        <v>0</v>
      </c>
      <c r="V46" s="12">
        <f>Júní!J24</f>
        <v>0</v>
      </c>
      <c r="W46" s="7">
        <f t="shared" si="4"/>
        <v>0</v>
      </c>
      <c r="Y46" s="12">
        <f>Júlí!H24</f>
        <v>0</v>
      </c>
      <c r="Z46" s="12">
        <f>Júlí!J24</f>
        <v>0</v>
      </c>
      <c r="AA46" s="7">
        <f t="shared" si="5"/>
        <v>0</v>
      </c>
      <c r="AC46" s="12">
        <f>Ágúst!H24</f>
        <v>0</v>
      </c>
      <c r="AD46" s="12">
        <f>Ágúst!J24</f>
        <v>0</v>
      </c>
      <c r="AE46" s="7">
        <f t="shared" si="6"/>
        <v>0</v>
      </c>
      <c r="AG46" s="12">
        <f>September!H24</f>
        <v>0</v>
      </c>
      <c r="AH46" s="12">
        <f>September!J24</f>
        <v>0</v>
      </c>
      <c r="AI46" s="7">
        <f t="shared" si="7"/>
        <v>0</v>
      </c>
      <c r="AK46" s="12">
        <f>Október!H24</f>
        <v>0</v>
      </c>
      <c r="AL46" s="12">
        <f>Október!J24</f>
        <v>0</v>
      </c>
      <c r="AM46" s="7">
        <f t="shared" si="8"/>
        <v>0</v>
      </c>
      <c r="AO46" s="12">
        <f>Nóvember!H24</f>
        <v>0</v>
      </c>
      <c r="AP46" s="12">
        <f>Nóvember!J24</f>
        <v>0</v>
      </c>
      <c r="AQ46" s="7">
        <f t="shared" si="9"/>
        <v>0</v>
      </c>
      <c r="AS46" s="12">
        <f>Desember!H24</f>
        <v>0</v>
      </c>
      <c r="AT46" s="12">
        <f>Desember!J24</f>
        <v>0</v>
      </c>
      <c r="AU46" s="7">
        <f t="shared" si="11"/>
        <v>0</v>
      </c>
    </row>
    <row r="47" spans="1:47" x14ac:dyDescent="0.3">
      <c r="A47" s="12">
        <f>Janúar!H25</f>
        <v>0</v>
      </c>
      <c r="B47" s="12">
        <f>Janúar!J25</f>
        <v>0</v>
      </c>
      <c r="C47" s="7">
        <f t="shared" si="10"/>
        <v>0</v>
      </c>
      <c r="E47" s="12">
        <f>Febrúar!H25</f>
        <v>0</v>
      </c>
      <c r="F47" s="12">
        <f>Febrúar!J25</f>
        <v>0</v>
      </c>
      <c r="G47" s="7">
        <f t="shared" si="0"/>
        <v>0</v>
      </c>
      <c r="I47" s="12">
        <f>Mars!H25</f>
        <v>0</v>
      </c>
      <c r="J47" s="12">
        <f>Mars!J25</f>
        <v>0</v>
      </c>
      <c r="K47" s="7">
        <f t="shared" si="1"/>
        <v>0</v>
      </c>
      <c r="M47" s="12">
        <f>Apríl!H25</f>
        <v>0</v>
      </c>
      <c r="N47" s="12">
        <f>Apríl!J25</f>
        <v>0</v>
      </c>
      <c r="O47" s="7">
        <f t="shared" si="2"/>
        <v>0</v>
      </c>
      <c r="Q47" s="12">
        <f>Maí!H25</f>
        <v>0</v>
      </c>
      <c r="R47" s="12">
        <f>Maí!J25</f>
        <v>0</v>
      </c>
      <c r="S47" s="7">
        <f t="shared" si="3"/>
        <v>0</v>
      </c>
      <c r="U47" s="12">
        <f>Júní!H25</f>
        <v>0</v>
      </c>
      <c r="V47" s="12">
        <f>Júní!J25</f>
        <v>0</v>
      </c>
      <c r="W47" s="7">
        <f t="shared" si="4"/>
        <v>0</v>
      </c>
      <c r="Y47" s="12">
        <f>Júlí!H25</f>
        <v>0</v>
      </c>
      <c r="Z47" s="12">
        <f>Júlí!J25</f>
        <v>0</v>
      </c>
      <c r="AA47" s="7">
        <f t="shared" si="5"/>
        <v>0</v>
      </c>
      <c r="AC47" s="12">
        <f>Ágúst!H25</f>
        <v>0</v>
      </c>
      <c r="AD47" s="12">
        <f>Ágúst!J25</f>
        <v>0</v>
      </c>
      <c r="AE47" s="7">
        <f t="shared" si="6"/>
        <v>0</v>
      </c>
      <c r="AG47" s="12">
        <f>September!H25</f>
        <v>0</v>
      </c>
      <c r="AH47" s="12">
        <f>September!J25</f>
        <v>0</v>
      </c>
      <c r="AI47" s="7">
        <f t="shared" si="7"/>
        <v>0</v>
      </c>
      <c r="AK47" s="12">
        <f>Október!H25</f>
        <v>0</v>
      </c>
      <c r="AL47" s="12">
        <f>Október!J25</f>
        <v>0</v>
      </c>
      <c r="AM47" s="7">
        <f t="shared" si="8"/>
        <v>0</v>
      </c>
      <c r="AO47" s="12">
        <f>Nóvember!H25</f>
        <v>0</v>
      </c>
      <c r="AP47" s="12">
        <f>Nóvember!J25</f>
        <v>0</v>
      </c>
      <c r="AQ47" s="7">
        <f t="shared" si="9"/>
        <v>0</v>
      </c>
      <c r="AS47" s="12">
        <f>Desember!H25</f>
        <v>0</v>
      </c>
      <c r="AT47" s="12">
        <f>Desember!J25</f>
        <v>0</v>
      </c>
      <c r="AU47" s="7">
        <f t="shared" si="11"/>
        <v>0</v>
      </c>
    </row>
    <row r="48" spans="1:47" x14ac:dyDescent="0.3">
      <c r="A48" s="12">
        <f>Janúar!H26</f>
        <v>0</v>
      </c>
      <c r="B48" s="12">
        <f>Janúar!J26</f>
        <v>0</v>
      </c>
      <c r="C48" s="7">
        <f t="shared" si="10"/>
        <v>0</v>
      </c>
      <c r="E48" s="12">
        <f>Febrúar!H26</f>
        <v>0</v>
      </c>
      <c r="F48" s="12">
        <f>Febrúar!J26</f>
        <v>0</v>
      </c>
      <c r="G48" s="7">
        <f t="shared" si="0"/>
        <v>0</v>
      </c>
      <c r="I48" s="12">
        <f>Mars!H26</f>
        <v>0</v>
      </c>
      <c r="J48" s="12">
        <f>Mars!J26</f>
        <v>0</v>
      </c>
      <c r="K48" s="7">
        <f t="shared" si="1"/>
        <v>0</v>
      </c>
      <c r="M48" s="12">
        <f>Apríl!H26</f>
        <v>0</v>
      </c>
      <c r="N48" s="12">
        <f>Apríl!J26</f>
        <v>0</v>
      </c>
      <c r="O48" s="7">
        <f t="shared" si="2"/>
        <v>0</v>
      </c>
      <c r="Q48" s="12">
        <f>Maí!H26</f>
        <v>0</v>
      </c>
      <c r="R48" s="12">
        <f>Maí!J26</f>
        <v>0</v>
      </c>
      <c r="S48" s="7">
        <f t="shared" si="3"/>
        <v>0</v>
      </c>
      <c r="U48" s="12">
        <f>Júní!H26</f>
        <v>0</v>
      </c>
      <c r="V48" s="12">
        <f>Júní!J26</f>
        <v>0</v>
      </c>
      <c r="W48" s="7">
        <f t="shared" si="4"/>
        <v>0</v>
      </c>
      <c r="Y48" s="12">
        <f>Júlí!H26</f>
        <v>0</v>
      </c>
      <c r="Z48" s="12">
        <f>Júlí!J26</f>
        <v>0</v>
      </c>
      <c r="AA48" s="7">
        <f t="shared" si="5"/>
        <v>0</v>
      </c>
      <c r="AC48" s="12">
        <f>Ágúst!H26</f>
        <v>0</v>
      </c>
      <c r="AD48" s="12">
        <f>Ágúst!J26</f>
        <v>0</v>
      </c>
      <c r="AE48" s="7">
        <f t="shared" si="6"/>
        <v>0</v>
      </c>
      <c r="AG48" s="12">
        <f>September!H26</f>
        <v>0</v>
      </c>
      <c r="AH48" s="12">
        <f>September!J26</f>
        <v>0</v>
      </c>
      <c r="AI48" s="7">
        <f t="shared" si="7"/>
        <v>0</v>
      </c>
      <c r="AK48" s="12">
        <f>Október!H26</f>
        <v>0</v>
      </c>
      <c r="AL48" s="12">
        <f>Október!J26</f>
        <v>0</v>
      </c>
      <c r="AM48" s="7">
        <f t="shared" si="8"/>
        <v>0</v>
      </c>
      <c r="AO48" s="12">
        <f>Nóvember!H26</f>
        <v>0</v>
      </c>
      <c r="AP48" s="12">
        <f>Nóvember!J26</f>
        <v>0</v>
      </c>
      <c r="AQ48" s="7">
        <f t="shared" si="9"/>
        <v>0</v>
      </c>
      <c r="AS48" s="12">
        <f>Desember!H26</f>
        <v>0</v>
      </c>
      <c r="AT48" s="12">
        <f>Desember!J26</f>
        <v>0</v>
      </c>
      <c r="AU48" s="7">
        <f t="shared" si="11"/>
        <v>0</v>
      </c>
    </row>
    <row r="49" spans="1:48" x14ac:dyDescent="0.3">
      <c r="A49" s="12">
        <f>Janúar!H27</f>
        <v>0</v>
      </c>
      <c r="B49" s="12">
        <f>Janúar!J27</f>
        <v>0</v>
      </c>
      <c r="C49" s="7">
        <f t="shared" si="10"/>
        <v>0</v>
      </c>
      <c r="E49" s="12">
        <f>Febrúar!H27</f>
        <v>0</v>
      </c>
      <c r="F49" s="12">
        <f>Febrúar!J27</f>
        <v>0</v>
      </c>
      <c r="G49" s="7">
        <f t="shared" si="0"/>
        <v>0</v>
      </c>
      <c r="I49" s="12">
        <f>Mars!H27</f>
        <v>0</v>
      </c>
      <c r="J49" s="12">
        <f>Mars!J27</f>
        <v>0</v>
      </c>
      <c r="K49" s="7">
        <f t="shared" si="1"/>
        <v>0</v>
      </c>
      <c r="M49" s="12">
        <f>Apríl!H27</f>
        <v>0</v>
      </c>
      <c r="N49" s="12">
        <f>Apríl!J27</f>
        <v>0</v>
      </c>
      <c r="O49" s="7">
        <f t="shared" si="2"/>
        <v>0</v>
      </c>
      <c r="Q49" s="12">
        <f>Maí!H27</f>
        <v>0</v>
      </c>
      <c r="R49" s="12">
        <f>Maí!J27</f>
        <v>0</v>
      </c>
      <c r="S49" s="7">
        <f t="shared" si="3"/>
        <v>0</v>
      </c>
      <c r="U49" s="12">
        <f>Júní!H27</f>
        <v>0</v>
      </c>
      <c r="V49" s="12">
        <f>Júní!J27</f>
        <v>0</v>
      </c>
      <c r="W49" s="7">
        <f t="shared" si="4"/>
        <v>0</v>
      </c>
      <c r="Y49" s="12">
        <f>Júlí!H27</f>
        <v>0</v>
      </c>
      <c r="Z49" s="12">
        <f>Júlí!J27</f>
        <v>0</v>
      </c>
      <c r="AA49" s="7">
        <f t="shared" si="5"/>
        <v>0</v>
      </c>
      <c r="AC49" s="12">
        <f>Ágúst!H27</f>
        <v>0</v>
      </c>
      <c r="AD49" s="12">
        <f>Ágúst!J27</f>
        <v>0</v>
      </c>
      <c r="AE49" s="7">
        <f t="shared" si="6"/>
        <v>0</v>
      </c>
      <c r="AG49" s="12">
        <f>September!H27</f>
        <v>0</v>
      </c>
      <c r="AH49" s="12">
        <f>September!J27</f>
        <v>0</v>
      </c>
      <c r="AI49" s="7">
        <f t="shared" si="7"/>
        <v>0</v>
      </c>
      <c r="AK49" s="12">
        <f>Október!H27</f>
        <v>0</v>
      </c>
      <c r="AL49" s="12">
        <f>Október!J27</f>
        <v>0</v>
      </c>
      <c r="AM49" s="7">
        <f t="shared" si="8"/>
        <v>0</v>
      </c>
      <c r="AO49" s="12">
        <f>Nóvember!H27</f>
        <v>0</v>
      </c>
      <c r="AP49" s="12">
        <f>Nóvember!J27</f>
        <v>0</v>
      </c>
      <c r="AQ49" s="7">
        <f t="shared" si="9"/>
        <v>0</v>
      </c>
      <c r="AS49" s="12">
        <f>Desember!H27</f>
        <v>0</v>
      </c>
      <c r="AT49" s="12">
        <f>Desember!J27</f>
        <v>0</v>
      </c>
      <c r="AU49" s="7">
        <f t="shared" si="11"/>
        <v>0</v>
      </c>
    </row>
    <row r="50" spans="1:48" x14ac:dyDescent="0.3">
      <c r="A50" s="12">
        <f>Janúar!H28</f>
        <v>0</v>
      </c>
      <c r="B50" s="12">
        <f>Janúar!J28</f>
        <v>0</v>
      </c>
      <c r="C50" s="7">
        <f t="shared" si="10"/>
        <v>0</v>
      </c>
      <c r="E50" s="12">
        <f>Febrúar!H28</f>
        <v>0</v>
      </c>
      <c r="F50" s="12">
        <f>Febrúar!J28</f>
        <v>0</v>
      </c>
      <c r="G50" s="7">
        <f t="shared" si="0"/>
        <v>0</v>
      </c>
      <c r="I50" s="12">
        <f>Mars!H28</f>
        <v>0</v>
      </c>
      <c r="J50" s="12">
        <f>Mars!J28</f>
        <v>0</v>
      </c>
      <c r="K50" s="7">
        <f t="shared" si="1"/>
        <v>0</v>
      </c>
      <c r="M50" s="12">
        <f>Apríl!H28</f>
        <v>0</v>
      </c>
      <c r="N50" s="12">
        <f>Apríl!J28</f>
        <v>0</v>
      </c>
      <c r="O50" s="7">
        <f t="shared" si="2"/>
        <v>0</v>
      </c>
      <c r="Q50" s="12">
        <f>Maí!H28</f>
        <v>0</v>
      </c>
      <c r="R50" s="12">
        <f>Maí!J28</f>
        <v>0</v>
      </c>
      <c r="S50" s="7">
        <f t="shared" si="3"/>
        <v>0</v>
      </c>
      <c r="U50" s="12">
        <f>Júní!H28</f>
        <v>0</v>
      </c>
      <c r="V50" s="12">
        <f>Júní!J28</f>
        <v>0</v>
      </c>
      <c r="W50" s="7">
        <f t="shared" si="4"/>
        <v>0</v>
      </c>
      <c r="Y50" s="12">
        <f>Júlí!H28</f>
        <v>0</v>
      </c>
      <c r="Z50" s="12">
        <f>Júlí!J28</f>
        <v>0</v>
      </c>
      <c r="AA50" s="7">
        <f t="shared" si="5"/>
        <v>0</v>
      </c>
      <c r="AC50" s="12">
        <f>Ágúst!H28</f>
        <v>0</v>
      </c>
      <c r="AD50" s="12">
        <f>Ágúst!J28</f>
        <v>0</v>
      </c>
      <c r="AE50" s="7">
        <f t="shared" si="6"/>
        <v>0</v>
      </c>
      <c r="AG50" s="12">
        <f>September!H28</f>
        <v>0</v>
      </c>
      <c r="AH50" s="12">
        <f>September!J28</f>
        <v>0</v>
      </c>
      <c r="AI50" s="7">
        <f t="shared" si="7"/>
        <v>0</v>
      </c>
      <c r="AK50" s="12">
        <f>Október!H28</f>
        <v>0</v>
      </c>
      <c r="AL50" s="12">
        <f>Október!J28</f>
        <v>0</v>
      </c>
      <c r="AM50" s="7">
        <f t="shared" si="8"/>
        <v>0</v>
      </c>
      <c r="AO50" s="12">
        <f>Nóvember!H28</f>
        <v>0</v>
      </c>
      <c r="AP50" s="12">
        <f>Nóvember!J28</f>
        <v>0</v>
      </c>
      <c r="AQ50" s="7">
        <f t="shared" si="9"/>
        <v>0</v>
      </c>
      <c r="AS50" s="12">
        <f>Desember!H28</f>
        <v>0</v>
      </c>
      <c r="AT50" s="12">
        <f>Desember!J28</f>
        <v>0</v>
      </c>
      <c r="AU50" s="7">
        <f t="shared" si="11"/>
        <v>0</v>
      </c>
    </row>
    <row r="51" spans="1:48" x14ac:dyDescent="0.3">
      <c r="A51" s="12">
        <f>Janúar!H29</f>
        <v>0</v>
      </c>
      <c r="B51" s="12">
        <f>Janúar!J29</f>
        <v>0</v>
      </c>
      <c r="C51" s="7">
        <f t="shared" si="10"/>
        <v>0</v>
      </c>
      <c r="E51" s="12">
        <f>Febrúar!H29</f>
        <v>0</v>
      </c>
      <c r="F51" s="12">
        <f>Febrúar!J29</f>
        <v>0</v>
      </c>
      <c r="G51" s="7">
        <f t="shared" si="0"/>
        <v>0</v>
      </c>
      <c r="I51" s="12">
        <f>Mars!H29</f>
        <v>0</v>
      </c>
      <c r="J51" s="12">
        <f>Mars!J29</f>
        <v>0</v>
      </c>
      <c r="K51" s="7">
        <f t="shared" si="1"/>
        <v>0</v>
      </c>
      <c r="M51" s="12">
        <f>Apríl!H29</f>
        <v>0</v>
      </c>
      <c r="N51" s="12">
        <f>Apríl!J29</f>
        <v>0</v>
      </c>
      <c r="O51" s="7">
        <f t="shared" si="2"/>
        <v>0</v>
      </c>
      <c r="Q51" s="12">
        <f>Maí!H29</f>
        <v>0</v>
      </c>
      <c r="R51" s="12">
        <f>Maí!J29</f>
        <v>0</v>
      </c>
      <c r="S51" s="7">
        <f t="shared" si="3"/>
        <v>0</v>
      </c>
      <c r="U51" s="12">
        <f>Júní!H29</f>
        <v>0</v>
      </c>
      <c r="V51" s="12">
        <f>Júní!J29</f>
        <v>0</v>
      </c>
      <c r="W51" s="7">
        <f t="shared" si="4"/>
        <v>0</v>
      </c>
      <c r="Y51" s="12">
        <f>Júlí!H29</f>
        <v>0</v>
      </c>
      <c r="Z51" s="12">
        <f>Júlí!J29</f>
        <v>0</v>
      </c>
      <c r="AA51" s="7">
        <f t="shared" si="5"/>
        <v>0</v>
      </c>
      <c r="AC51" s="12">
        <f>Ágúst!H29</f>
        <v>0</v>
      </c>
      <c r="AD51" s="12">
        <f>Ágúst!J29</f>
        <v>0</v>
      </c>
      <c r="AE51" s="7">
        <f t="shared" si="6"/>
        <v>0</v>
      </c>
      <c r="AG51" s="12">
        <f>September!H29</f>
        <v>0</v>
      </c>
      <c r="AH51" s="12">
        <f>September!J29</f>
        <v>0</v>
      </c>
      <c r="AI51" s="7">
        <f t="shared" si="7"/>
        <v>0</v>
      </c>
      <c r="AK51" s="12">
        <f>Október!H29</f>
        <v>0</v>
      </c>
      <c r="AL51" s="12">
        <f>Október!J29</f>
        <v>0</v>
      </c>
      <c r="AM51" s="7">
        <f t="shared" si="8"/>
        <v>0</v>
      </c>
      <c r="AO51" s="12">
        <f>Nóvember!H29</f>
        <v>0</v>
      </c>
      <c r="AP51" s="12">
        <f>Nóvember!J29</f>
        <v>0</v>
      </c>
      <c r="AQ51" s="7">
        <f t="shared" si="9"/>
        <v>0</v>
      </c>
      <c r="AS51" s="12">
        <f>Desember!H29</f>
        <v>0</v>
      </c>
      <c r="AT51" s="12">
        <f>Desember!J29</f>
        <v>0</v>
      </c>
      <c r="AU51" s="7">
        <f t="shared" si="11"/>
        <v>0</v>
      </c>
    </row>
    <row r="52" spans="1:48" x14ac:dyDescent="0.3">
      <c r="A52" s="12">
        <f>Janúar!H30</f>
        <v>0</v>
      </c>
      <c r="B52" s="12">
        <f>Janúar!J30</f>
        <v>0</v>
      </c>
      <c r="C52" s="7">
        <f t="shared" si="10"/>
        <v>0</v>
      </c>
      <c r="E52" s="12">
        <f>Febrúar!H30</f>
        <v>0</v>
      </c>
      <c r="F52" s="12">
        <f>Febrúar!J30</f>
        <v>0</v>
      </c>
      <c r="G52" s="7">
        <f t="shared" si="0"/>
        <v>0</v>
      </c>
      <c r="I52" s="12">
        <f>Mars!H30</f>
        <v>0</v>
      </c>
      <c r="J52" s="12">
        <f>Mars!J30</f>
        <v>0</v>
      </c>
      <c r="K52" s="7">
        <f t="shared" si="1"/>
        <v>0</v>
      </c>
      <c r="M52" s="12">
        <f>Apríl!H30</f>
        <v>0</v>
      </c>
      <c r="N52" s="12">
        <f>Apríl!J30</f>
        <v>0</v>
      </c>
      <c r="O52" s="7">
        <f t="shared" si="2"/>
        <v>0</v>
      </c>
      <c r="Q52" s="12">
        <f>Maí!H30</f>
        <v>0</v>
      </c>
      <c r="R52" s="12">
        <f>Maí!J30</f>
        <v>0</v>
      </c>
      <c r="S52" s="7">
        <f t="shared" si="3"/>
        <v>0</v>
      </c>
      <c r="U52" s="12">
        <f>Júní!H30</f>
        <v>0</v>
      </c>
      <c r="V52" s="12">
        <f>Júní!J30</f>
        <v>0</v>
      </c>
      <c r="W52" s="7">
        <f t="shared" si="4"/>
        <v>0</v>
      </c>
      <c r="Y52" s="12">
        <f>Júlí!H30</f>
        <v>0</v>
      </c>
      <c r="Z52" s="12">
        <f>Júlí!J30</f>
        <v>0</v>
      </c>
      <c r="AA52" s="7">
        <f t="shared" si="5"/>
        <v>0</v>
      </c>
      <c r="AC52" s="12">
        <f>Ágúst!H30</f>
        <v>0</v>
      </c>
      <c r="AD52" s="12">
        <f>Ágúst!J30</f>
        <v>0</v>
      </c>
      <c r="AE52" s="7">
        <f t="shared" si="6"/>
        <v>0</v>
      </c>
      <c r="AG52" s="12">
        <f>September!H30</f>
        <v>0</v>
      </c>
      <c r="AH52" s="12">
        <f>September!J30</f>
        <v>0</v>
      </c>
      <c r="AI52" s="7">
        <f t="shared" si="7"/>
        <v>0</v>
      </c>
      <c r="AK52" s="12">
        <f>Október!H30</f>
        <v>0</v>
      </c>
      <c r="AL52" s="12">
        <f>Október!J30</f>
        <v>0</v>
      </c>
      <c r="AM52" s="7">
        <f t="shared" si="8"/>
        <v>0</v>
      </c>
      <c r="AO52" s="12">
        <f>Nóvember!H30</f>
        <v>0</v>
      </c>
      <c r="AP52" s="12">
        <f>Nóvember!J30</f>
        <v>0</v>
      </c>
      <c r="AQ52" s="7">
        <f t="shared" si="9"/>
        <v>0</v>
      </c>
      <c r="AS52" s="12">
        <f>Desember!H30</f>
        <v>0</v>
      </c>
      <c r="AT52" s="12">
        <f>Desember!J30</f>
        <v>0</v>
      </c>
      <c r="AU52" s="7">
        <f t="shared" si="11"/>
        <v>0</v>
      </c>
    </row>
    <row r="53" spans="1:48" x14ac:dyDescent="0.3">
      <c r="A53" s="12">
        <f>Janúar!H31</f>
        <v>0</v>
      </c>
      <c r="B53" s="12">
        <f>Janúar!J31</f>
        <v>0</v>
      </c>
      <c r="C53" s="7">
        <f t="shared" si="10"/>
        <v>0</v>
      </c>
      <c r="E53" s="12">
        <f>Febrúar!H31</f>
        <v>0</v>
      </c>
      <c r="F53" s="12">
        <f>Febrúar!J31</f>
        <v>0</v>
      </c>
      <c r="G53" s="7">
        <f t="shared" si="0"/>
        <v>0</v>
      </c>
      <c r="I53" s="12">
        <f>Mars!H31</f>
        <v>0</v>
      </c>
      <c r="J53" s="12">
        <f>Mars!J31</f>
        <v>0</v>
      </c>
      <c r="K53" s="7">
        <f t="shared" si="1"/>
        <v>0</v>
      </c>
      <c r="M53" s="12">
        <f>Apríl!H31</f>
        <v>0</v>
      </c>
      <c r="N53" s="12">
        <f>Apríl!J31</f>
        <v>0</v>
      </c>
      <c r="O53" s="7">
        <f t="shared" si="2"/>
        <v>0</v>
      </c>
      <c r="Q53" s="12">
        <f>Maí!H31</f>
        <v>0</v>
      </c>
      <c r="R53" s="12">
        <f>Maí!J31</f>
        <v>0</v>
      </c>
      <c r="S53" s="7">
        <f t="shared" si="3"/>
        <v>0</v>
      </c>
      <c r="U53" s="12">
        <f>Júní!H31</f>
        <v>0</v>
      </c>
      <c r="V53" s="12">
        <f>Júní!J31</f>
        <v>0</v>
      </c>
      <c r="W53" s="7">
        <f t="shared" si="4"/>
        <v>0</v>
      </c>
      <c r="Y53" s="12">
        <f>Júlí!H31</f>
        <v>0</v>
      </c>
      <c r="Z53" s="12">
        <f>Júlí!J31</f>
        <v>0</v>
      </c>
      <c r="AA53" s="7">
        <f t="shared" si="5"/>
        <v>0</v>
      </c>
      <c r="AC53" s="12">
        <f>Ágúst!H31</f>
        <v>0</v>
      </c>
      <c r="AD53" s="12">
        <f>Ágúst!J31</f>
        <v>0</v>
      </c>
      <c r="AE53" s="7">
        <f t="shared" si="6"/>
        <v>0</v>
      </c>
      <c r="AG53" s="12">
        <f>September!H31</f>
        <v>0</v>
      </c>
      <c r="AH53" s="12">
        <f>September!J31</f>
        <v>0</v>
      </c>
      <c r="AI53" s="7">
        <f t="shared" si="7"/>
        <v>0</v>
      </c>
      <c r="AK53" s="12">
        <f>Október!H31</f>
        <v>0</v>
      </c>
      <c r="AL53" s="12">
        <f>Október!J31</f>
        <v>0</v>
      </c>
      <c r="AM53" s="7">
        <f t="shared" si="8"/>
        <v>0</v>
      </c>
      <c r="AO53" s="12">
        <f>Nóvember!H31</f>
        <v>0</v>
      </c>
      <c r="AP53" s="12">
        <f>Nóvember!J31</f>
        <v>0</v>
      </c>
      <c r="AQ53" s="7">
        <f t="shared" si="9"/>
        <v>0</v>
      </c>
      <c r="AS53" s="12">
        <f>Desember!H31</f>
        <v>0</v>
      </c>
      <c r="AT53" s="12">
        <f>Desember!J31</f>
        <v>0</v>
      </c>
      <c r="AU53" s="7">
        <f t="shared" si="11"/>
        <v>0</v>
      </c>
    </row>
    <row r="54" spans="1:48" x14ac:dyDescent="0.3">
      <c r="A54" s="12">
        <f>Janúar!H32</f>
        <v>0</v>
      </c>
      <c r="B54" s="12">
        <f>Janúar!J32</f>
        <v>0</v>
      </c>
      <c r="C54" s="7">
        <f t="shared" si="10"/>
        <v>0</v>
      </c>
      <c r="E54" s="12">
        <f>Febrúar!H32</f>
        <v>0</v>
      </c>
      <c r="F54" s="12">
        <f>Febrúar!J32</f>
        <v>0</v>
      </c>
      <c r="G54" s="7">
        <f t="shared" si="0"/>
        <v>0</v>
      </c>
      <c r="I54" s="12">
        <f>Mars!H32</f>
        <v>0</v>
      </c>
      <c r="J54" s="12">
        <f>Mars!J32</f>
        <v>0</v>
      </c>
      <c r="K54" s="7">
        <f t="shared" si="1"/>
        <v>0</v>
      </c>
      <c r="M54" s="12">
        <f>Apríl!H32</f>
        <v>0</v>
      </c>
      <c r="N54" s="12">
        <f>Apríl!J32</f>
        <v>0</v>
      </c>
      <c r="O54" s="7">
        <f t="shared" si="2"/>
        <v>0</v>
      </c>
      <c r="Q54" s="12">
        <f>Maí!H32</f>
        <v>0</v>
      </c>
      <c r="R54" s="12">
        <f>Maí!J32</f>
        <v>0</v>
      </c>
      <c r="S54" s="7">
        <f t="shared" si="3"/>
        <v>0</v>
      </c>
      <c r="U54" s="12">
        <f>Júní!H32</f>
        <v>0</v>
      </c>
      <c r="V54" s="12">
        <f>Júní!J32</f>
        <v>0</v>
      </c>
      <c r="W54" s="7">
        <f t="shared" si="4"/>
        <v>0</v>
      </c>
      <c r="Y54" s="12">
        <f>Júlí!H32</f>
        <v>0</v>
      </c>
      <c r="Z54" s="12">
        <f>Júlí!J32</f>
        <v>0</v>
      </c>
      <c r="AA54" s="7">
        <f t="shared" si="5"/>
        <v>0</v>
      </c>
      <c r="AC54" s="12">
        <f>Ágúst!H32</f>
        <v>0</v>
      </c>
      <c r="AD54" s="12">
        <f>Ágúst!J32</f>
        <v>0</v>
      </c>
      <c r="AE54" s="7">
        <f t="shared" si="6"/>
        <v>0</v>
      </c>
      <c r="AG54" s="12">
        <f>September!H32</f>
        <v>0</v>
      </c>
      <c r="AH54" s="12">
        <f>September!J32</f>
        <v>0</v>
      </c>
      <c r="AI54" s="7">
        <f t="shared" si="7"/>
        <v>0</v>
      </c>
      <c r="AK54" s="12">
        <f>Október!H32</f>
        <v>0</v>
      </c>
      <c r="AL54" s="12">
        <f>Október!J32</f>
        <v>0</v>
      </c>
      <c r="AM54" s="7">
        <f t="shared" si="8"/>
        <v>0</v>
      </c>
      <c r="AO54" s="12">
        <f>Nóvember!H32</f>
        <v>0</v>
      </c>
      <c r="AP54" s="12">
        <f>Nóvember!J32</f>
        <v>0</v>
      </c>
      <c r="AQ54" s="7">
        <f t="shared" si="9"/>
        <v>0</v>
      </c>
      <c r="AS54" s="12">
        <f>Desember!H32</f>
        <v>0</v>
      </c>
      <c r="AT54" s="12">
        <f>Desember!J32</f>
        <v>0</v>
      </c>
      <c r="AU54" s="7">
        <f t="shared" si="11"/>
        <v>0</v>
      </c>
    </row>
    <row r="55" spans="1:48" x14ac:dyDescent="0.3">
      <c r="A55" s="12">
        <f>Janúar!H33</f>
        <v>0</v>
      </c>
      <c r="B55" s="12">
        <f>Janúar!J33</f>
        <v>0</v>
      </c>
      <c r="C55" s="7">
        <f t="shared" si="10"/>
        <v>0</v>
      </c>
      <c r="E55" s="12">
        <f>Febrúar!H33</f>
        <v>0</v>
      </c>
      <c r="F55" s="12">
        <f>Febrúar!J33</f>
        <v>0</v>
      </c>
      <c r="G55" s="7">
        <f t="shared" si="0"/>
        <v>0</v>
      </c>
      <c r="I55" s="12">
        <f>Mars!H33</f>
        <v>0</v>
      </c>
      <c r="J55" s="12">
        <f>Mars!J33</f>
        <v>0</v>
      </c>
      <c r="K55" s="7">
        <f t="shared" si="1"/>
        <v>0</v>
      </c>
      <c r="M55" s="12">
        <f>Apríl!H33</f>
        <v>0</v>
      </c>
      <c r="N55" s="12">
        <f>Apríl!J33</f>
        <v>0</v>
      </c>
      <c r="O55" s="7">
        <f t="shared" si="2"/>
        <v>0</v>
      </c>
      <c r="Q55" s="12">
        <f>Maí!H33</f>
        <v>0</v>
      </c>
      <c r="R55" s="12">
        <f>Maí!J33</f>
        <v>0</v>
      </c>
      <c r="S55" s="7">
        <f t="shared" si="3"/>
        <v>0</v>
      </c>
      <c r="U55" s="12">
        <f>Júní!H33</f>
        <v>0</v>
      </c>
      <c r="V55" s="12">
        <f>Júní!J33</f>
        <v>0</v>
      </c>
      <c r="W55" s="7">
        <f t="shared" si="4"/>
        <v>0</v>
      </c>
      <c r="Y55" s="12">
        <f>Júlí!H33</f>
        <v>0</v>
      </c>
      <c r="Z55" s="12">
        <f>Júlí!J33</f>
        <v>0</v>
      </c>
      <c r="AA55" s="7">
        <f t="shared" si="5"/>
        <v>0</v>
      </c>
      <c r="AC55" s="12">
        <f>Ágúst!H33</f>
        <v>0</v>
      </c>
      <c r="AD55" s="12">
        <f>Ágúst!J33</f>
        <v>0</v>
      </c>
      <c r="AE55" s="7">
        <f t="shared" si="6"/>
        <v>0</v>
      </c>
      <c r="AG55" s="12">
        <f>September!H33</f>
        <v>0</v>
      </c>
      <c r="AH55" s="12">
        <f>September!J33</f>
        <v>0</v>
      </c>
      <c r="AI55" s="7">
        <f t="shared" si="7"/>
        <v>0</v>
      </c>
      <c r="AK55" s="12">
        <f>Október!H33</f>
        <v>0</v>
      </c>
      <c r="AL55" s="12">
        <f>Október!J33</f>
        <v>0</v>
      </c>
      <c r="AM55" s="7">
        <f t="shared" si="8"/>
        <v>0</v>
      </c>
      <c r="AO55" s="12">
        <f>Nóvember!H33</f>
        <v>0</v>
      </c>
      <c r="AP55" s="12">
        <f>Nóvember!J33</f>
        <v>0</v>
      </c>
      <c r="AQ55" s="7">
        <f t="shared" si="9"/>
        <v>0</v>
      </c>
      <c r="AS55" s="12">
        <f>Desember!H33</f>
        <v>0</v>
      </c>
      <c r="AT55" s="12">
        <f>Desember!J33</f>
        <v>0</v>
      </c>
      <c r="AU55" s="7">
        <f t="shared" si="11"/>
        <v>0</v>
      </c>
    </row>
    <row r="56" spans="1:48" x14ac:dyDescent="0.3">
      <c r="A56" s="12">
        <f>Janúar!H34</f>
        <v>0</v>
      </c>
      <c r="B56" s="12">
        <f>Janúar!J34</f>
        <v>0</v>
      </c>
      <c r="C56" s="7">
        <f t="shared" si="10"/>
        <v>0</v>
      </c>
      <c r="E56" s="12">
        <f>Febrúar!H34</f>
        <v>0</v>
      </c>
      <c r="F56" s="12">
        <f>Febrúar!J34</f>
        <v>0</v>
      </c>
      <c r="G56" s="7">
        <f>F56*E56</f>
        <v>0</v>
      </c>
      <c r="I56" s="12">
        <f>Mars!H34</f>
        <v>0</v>
      </c>
      <c r="J56" s="12">
        <f>Mars!J34</f>
        <v>0</v>
      </c>
      <c r="K56" s="7">
        <f t="shared" si="1"/>
        <v>0</v>
      </c>
      <c r="M56" s="12">
        <f>Apríl!H34</f>
        <v>0</v>
      </c>
      <c r="N56" s="12">
        <f>Apríl!J34</f>
        <v>0</v>
      </c>
      <c r="O56" s="7">
        <f t="shared" si="2"/>
        <v>0</v>
      </c>
      <c r="Q56" s="12">
        <f>Maí!H34</f>
        <v>0</v>
      </c>
      <c r="R56" s="12">
        <f>Maí!J34</f>
        <v>0</v>
      </c>
      <c r="S56" s="7">
        <f t="shared" si="3"/>
        <v>0</v>
      </c>
      <c r="U56" s="12">
        <f>Júní!H34</f>
        <v>0</v>
      </c>
      <c r="V56" s="12">
        <f>Júní!J34</f>
        <v>0</v>
      </c>
      <c r="W56" s="7">
        <f t="shared" si="4"/>
        <v>0</v>
      </c>
      <c r="Y56" s="12">
        <f>Júlí!H34</f>
        <v>0</v>
      </c>
      <c r="Z56" s="12">
        <f>Júlí!J34</f>
        <v>0</v>
      </c>
      <c r="AA56" s="7">
        <f t="shared" si="5"/>
        <v>0</v>
      </c>
      <c r="AC56" s="12">
        <f>Ágúst!H34</f>
        <v>0</v>
      </c>
      <c r="AD56" s="12">
        <f>Ágúst!J34</f>
        <v>0</v>
      </c>
      <c r="AE56" s="7">
        <f t="shared" si="6"/>
        <v>0</v>
      </c>
      <c r="AG56" s="12">
        <f>September!H34</f>
        <v>0</v>
      </c>
      <c r="AH56" s="12">
        <f>September!J34</f>
        <v>0</v>
      </c>
      <c r="AI56" s="7">
        <f t="shared" si="7"/>
        <v>0</v>
      </c>
      <c r="AK56" s="12">
        <f>Október!H34</f>
        <v>0</v>
      </c>
      <c r="AL56" s="12">
        <f>Október!J34</f>
        <v>0</v>
      </c>
      <c r="AM56" s="7">
        <f t="shared" si="8"/>
        <v>0</v>
      </c>
      <c r="AO56" s="12">
        <f>Nóvember!H34</f>
        <v>0</v>
      </c>
      <c r="AP56" s="12">
        <f>Nóvember!J34</f>
        <v>0</v>
      </c>
      <c r="AQ56" s="7">
        <f t="shared" si="9"/>
        <v>0</v>
      </c>
      <c r="AS56" s="12">
        <f>Desember!H34</f>
        <v>0</v>
      </c>
      <c r="AT56" s="12">
        <f>Desember!J34</f>
        <v>0</v>
      </c>
      <c r="AU56" s="7">
        <f t="shared" si="11"/>
        <v>0</v>
      </c>
    </row>
    <row r="57" spans="1:48" x14ac:dyDescent="0.3">
      <c r="A57" s="12">
        <f>SUM(A33:A56)</f>
        <v>0</v>
      </c>
      <c r="B57" s="12"/>
      <c r="C57" s="12">
        <f>SUM(C33:C56)</f>
        <v>0</v>
      </c>
      <c r="D57" s="7" t="s">
        <v>27</v>
      </c>
      <c r="E57" s="12">
        <f>SUM(E33:E56)</f>
        <v>0</v>
      </c>
      <c r="G57" s="12">
        <f>SUM(G33:G56)</f>
        <v>0</v>
      </c>
      <c r="H57" s="7" t="s">
        <v>28</v>
      </c>
      <c r="I57" s="12">
        <f>SUM(I33:I56)</f>
        <v>0</v>
      </c>
      <c r="K57" s="12">
        <f>SUM(K33:K56)</f>
        <v>0</v>
      </c>
      <c r="L57" s="7" t="s">
        <v>29</v>
      </c>
      <c r="M57" s="12">
        <f>SUM(M33:M56)</f>
        <v>0</v>
      </c>
      <c r="O57" s="12">
        <f>SUM(O33:O56)</f>
        <v>0</v>
      </c>
      <c r="P57" s="7" t="s">
        <v>39</v>
      </c>
      <c r="Q57" s="12">
        <f>SUM(Q33:Q56)</f>
        <v>0</v>
      </c>
      <c r="S57" s="12">
        <f>SUM(S33:S56)</f>
        <v>0</v>
      </c>
      <c r="T57" s="7" t="s">
        <v>31</v>
      </c>
      <c r="U57" s="12">
        <f>SUM(U33:U56)</f>
        <v>0</v>
      </c>
      <c r="W57" s="12">
        <f>SUM(W33:W56)</f>
        <v>0</v>
      </c>
      <c r="X57" s="7" t="s">
        <v>32</v>
      </c>
      <c r="Y57" s="12">
        <f>SUM(Y33:Y56)</f>
        <v>0</v>
      </c>
      <c r="AA57" s="12">
        <f>SUM(AA33:AA56)</f>
        <v>0</v>
      </c>
      <c r="AB57" s="7" t="s">
        <v>33</v>
      </c>
      <c r="AC57" s="12">
        <f>SUM(AC33:AC56)</f>
        <v>0</v>
      </c>
      <c r="AE57" s="12">
        <f>SUM(AE33:AE56)</f>
        <v>0</v>
      </c>
      <c r="AF57" s="7" t="s">
        <v>34</v>
      </c>
      <c r="AG57" s="12">
        <f>SUM(AG33:AG56)</f>
        <v>0</v>
      </c>
      <c r="AI57" s="12">
        <f>SUM(AI33:AI56)</f>
        <v>0</v>
      </c>
      <c r="AJ57" s="7" t="s">
        <v>35</v>
      </c>
      <c r="AK57" s="12">
        <f>SUM(AK33:AK56)</f>
        <v>0</v>
      </c>
      <c r="AM57" s="12">
        <f>SUM(AM33:AM56)</f>
        <v>0</v>
      </c>
      <c r="AN57" s="7" t="s">
        <v>36</v>
      </c>
      <c r="AO57" s="12">
        <f>SUM(AO33:AO56)</f>
        <v>0</v>
      </c>
      <c r="AQ57" s="12">
        <f>SUM(AQ33:AQ56)</f>
        <v>0</v>
      </c>
      <c r="AR57" s="7" t="s">
        <v>37</v>
      </c>
      <c r="AS57" s="12">
        <f>SUM(AS33:AS56)</f>
        <v>0</v>
      </c>
      <c r="AU57" s="12">
        <f>SUM(AU33:AU56)</f>
        <v>0</v>
      </c>
      <c r="AV57" s="7" t="s">
        <v>38</v>
      </c>
    </row>
    <row r="59" spans="1:48" x14ac:dyDescent="0.3">
      <c r="A59" s="7" t="s">
        <v>40</v>
      </c>
      <c r="B59" s="12">
        <f>A57+E57+I57+M57+Q57+U57+Y57+AG57+AK57+AO57+AS57+AC57</f>
        <v>0</v>
      </c>
    </row>
    <row r="60" spans="1:48" x14ac:dyDescent="0.3">
      <c r="A60" s="7" t="s">
        <v>17</v>
      </c>
      <c r="B60" s="7" t="e">
        <f>(C57+G57+K57+O57+S57+W57+AA57+AE57+AI57+AM57+AQ57+AU57)/B59</f>
        <v>#DIV/0!</v>
      </c>
    </row>
    <row r="62" spans="1:48" ht="21" x14ac:dyDescent="0.4">
      <c r="A62" s="16" t="s">
        <v>59</v>
      </c>
    </row>
    <row r="63" spans="1:48" x14ac:dyDescent="0.3">
      <c r="A63" s="7" t="s">
        <v>1</v>
      </c>
      <c r="E63" s="7" t="s">
        <v>25</v>
      </c>
      <c r="I63" s="7" t="s">
        <v>6</v>
      </c>
      <c r="M63" s="7" t="s">
        <v>7</v>
      </c>
      <c r="Q63" s="7" t="s">
        <v>8</v>
      </c>
      <c r="U63" s="7" t="s">
        <v>9</v>
      </c>
      <c r="Y63" s="7" t="s">
        <v>10</v>
      </c>
      <c r="AC63" s="7" t="s">
        <v>11</v>
      </c>
      <c r="AG63" s="7" t="s">
        <v>13</v>
      </c>
      <c r="AK63" s="7" t="s">
        <v>12</v>
      </c>
      <c r="AO63" s="7" t="s">
        <v>14</v>
      </c>
      <c r="AS63" s="7" t="s">
        <v>15</v>
      </c>
    </row>
    <row r="64" spans="1:48" ht="28.8" x14ac:dyDescent="0.3">
      <c r="A64" s="8" t="s">
        <v>5</v>
      </c>
      <c r="B64" s="7" t="s">
        <v>21</v>
      </c>
      <c r="C64" s="7" t="s">
        <v>43</v>
      </c>
      <c r="E64" s="8" t="s">
        <v>5</v>
      </c>
      <c r="F64" s="8" t="s">
        <v>21</v>
      </c>
      <c r="G64" s="7" t="s">
        <v>44</v>
      </c>
      <c r="I64" s="8" t="s">
        <v>5</v>
      </c>
      <c r="J64" s="8" t="s">
        <v>21</v>
      </c>
      <c r="K64" s="7" t="s">
        <v>45</v>
      </c>
      <c r="M64" s="8" t="s">
        <v>5</v>
      </c>
      <c r="N64" s="8" t="s">
        <v>21</v>
      </c>
      <c r="O64" s="7" t="s">
        <v>46</v>
      </c>
      <c r="Q64" s="8" t="s">
        <v>5</v>
      </c>
      <c r="R64" s="8" t="s">
        <v>21</v>
      </c>
      <c r="S64" s="7" t="s">
        <v>47</v>
      </c>
      <c r="U64" s="8" t="s">
        <v>5</v>
      </c>
      <c r="V64" s="8" t="s">
        <v>21</v>
      </c>
      <c r="W64" s="7" t="s">
        <v>48</v>
      </c>
      <c r="Y64" s="8" t="s">
        <v>5</v>
      </c>
      <c r="Z64" s="8" t="s">
        <v>21</v>
      </c>
      <c r="AA64" s="7" t="s">
        <v>49</v>
      </c>
      <c r="AC64" s="8" t="s">
        <v>5</v>
      </c>
      <c r="AD64" s="8" t="s">
        <v>21</v>
      </c>
      <c r="AE64" s="7" t="s">
        <v>50</v>
      </c>
      <c r="AG64" s="8" t="s">
        <v>5</v>
      </c>
      <c r="AH64" s="8" t="s">
        <v>21</v>
      </c>
      <c r="AI64" s="7" t="s">
        <v>51</v>
      </c>
      <c r="AK64" s="8" t="s">
        <v>5</v>
      </c>
      <c r="AL64" s="8" t="s">
        <v>21</v>
      </c>
      <c r="AM64" s="7" t="s">
        <v>52</v>
      </c>
      <c r="AO64" s="8" t="s">
        <v>5</v>
      </c>
      <c r="AP64" s="8" t="s">
        <v>21</v>
      </c>
      <c r="AQ64" s="7" t="s">
        <v>53</v>
      </c>
      <c r="AS64" s="8" t="s">
        <v>5</v>
      </c>
      <c r="AT64" s="8" t="s">
        <v>21</v>
      </c>
      <c r="AU64" s="7" t="s">
        <v>54</v>
      </c>
    </row>
    <row r="65" spans="1:47" x14ac:dyDescent="0.3">
      <c r="A65" s="12">
        <f>Janúar!H11</f>
        <v>0</v>
      </c>
      <c r="B65" s="12">
        <f>Janúar!I11</f>
        <v>0</v>
      </c>
      <c r="C65" s="7">
        <f t="shared" ref="C65:C88" si="12">B65*A65</f>
        <v>0</v>
      </c>
      <c r="E65" s="12">
        <f>Febrúar!H11</f>
        <v>0</v>
      </c>
      <c r="F65" s="12">
        <f>Febrúar!I11</f>
        <v>0</v>
      </c>
      <c r="G65" s="7">
        <f t="shared" ref="G65:G88" si="13">F65*E65</f>
        <v>0</v>
      </c>
      <c r="I65" s="12">
        <f>Mars!H11</f>
        <v>0</v>
      </c>
      <c r="J65" s="12">
        <f>Mars!I11</f>
        <v>0</v>
      </c>
      <c r="K65" s="7">
        <f t="shared" ref="K65:K88" si="14">J65*I65</f>
        <v>0</v>
      </c>
      <c r="M65" s="12">
        <f>Apríl!H11</f>
        <v>0</v>
      </c>
      <c r="N65" s="12">
        <f>Apríl!I11</f>
        <v>0</v>
      </c>
      <c r="O65" s="7">
        <f t="shared" ref="O65:O88" si="15">N65*M65</f>
        <v>0</v>
      </c>
      <c r="Q65" s="12">
        <f>Maí!H11</f>
        <v>0</v>
      </c>
      <c r="R65" s="12">
        <f>Maí!I11</f>
        <v>0</v>
      </c>
      <c r="S65" s="7">
        <f t="shared" ref="S65:S88" si="16">R65*Q65</f>
        <v>0</v>
      </c>
      <c r="U65" s="12">
        <f>Júní!H11</f>
        <v>0</v>
      </c>
      <c r="V65" s="12">
        <f>Júní!I11</f>
        <v>0</v>
      </c>
      <c r="W65" s="7">
        <f t="shared" ref="W65:W88" si="17">V65*U65</f>
        <v>0</v>
      </c>
      <c r="Y65" s="12">
        <f>Júlí!H11</f>
        <v>0</v>
      </c>
      <c r="Z65" s="12">
        <f>Júlí!I11</f>
        <v>0</v>
      </c>
      <c r="AA65" s="7">
        <f t="shared" ref="AA65:AA88" si="18">Z65*Y65</f>
        <v>0</v>
      </c>
      <c r="AC65" s="12">
        <f>Ágúst!H11</f>
        <v>0</v>
      </c>
      <c r="AD65" s="12">
        <f>Ágúst!I11</f>
        <v>0</v>
      </c>
      <c r="AE65" s="7">
        <f t="shared" ref="AE65:AE88" si="19">AD65*AC65</f>
        <v>0</v>
      </c>
      <c r="AG65" s="12">
        <f>September!H11</f>
        <v>0</v>
      </c>
      <c r="AH65" s="12">
        <f>September!I11</f>
        <v>0</v>
      </c>
      <c r="AI65" s="7">
        <f t="shared" ref="AI65:AI88" si="20">AH65*AG65</f>
        <v>0</v>
      </c>
      <c r="AK65" s="12">
        <f>Október!H11</f>
        <v>0</v>
      </c>
      <c r="AL65" s="12">
        <f>Október!I11</f>
        <v>0</v>
      </c>
      <c r="AM65" s="7">
        <f t="shared" ref="AM65:AM88" si="21">AL65*AK65</f>
        <v>0</v>
      </c>
      <c r="AO65" s="12">
        <f>Nóvember!H11</f>
        <v>0</v>
      </c>
      <c r="AP65" s="12">
        <f>Nóvember!I11</f>
        <v>0</v>
      </c>
      <c r="AQ65" s="7">
        <f t="shared" ref="AQ65:AQ88" si="22">AP65*AO65</f>
        <v>0</v>
      </c>
      <c r="AS65" s="12">
        <f>Desember!H11</f>
        <v>0</v>
      </c>
      <c r="AT65" s="12">
        <f>Desember!I11</f>
        <v>0</v>
      </c>
      <c r="AU65" s="7">
        <f t="shared" ref="AU65:AU88" si="23">AT65*AS65</f>
        <v>0</v>
      </c>
    </row>
    <row r="66" spans="1:47" x14ac:dyDescent="0.3">
      <c r="A66" s="12">
        <f>Janúar!H12</f>
        <v>0</v>
      </c>
      <c r="B66" s="12">
        <f>Janúar!I12</f>
        <v>0</v>
      </c>
      <c r="C66" s="7">
        <f t="shared" si="12"/>
        <v>0</v>
      </c>
      <c r="E66" s="12">
        <f>Febrúar!H12</f>
        <v>0</v>
      </c>
      <c r="F66" s="12">
        <f>Febrúar!I12</f>
        <v>0</v>
      </c>
      <c r="G66" s="7">
        <f t="shared" si="13"/>
        <v>0</v>
      </c>
      <c r="I66" s="12">
        <f>Mars!H12</f>
        <v>0</v>
      </c>
      <c r="J66" s="12">
        <f>Mars!I12</f>
        <v>0</v>
      </c>
      <c r="K66" s="7">
        <f t="shared" si="14"/>
        <v>0</v>
      </c>
      <c r="M66" s="12">
        <f>Apríl!H12</f>
        <v>0</v>
      </c>
      <c r="N66" s="12">
        <f>Apríl!I12</f>
        <v>0</v>
      </c>
      <c r="O66" s="7">
        <f t="shared" si="15"/>
        <v>0</v>
      </c>
      <c r="Q66" s="12">
        <f>Maí!H12</f>
        <v>0</v>
      </c>
      <c r="R66" s="12">
        <f>Maí!I12</f>
        <v>0</v>
      </c>
      <c r="S66" s="7">
        <f t="shared" si="16"/>
        <v>0</v>
      </c>
      <c r="U66" s="12">
        <f>Júní!H12</f>
        <v>0</v>
      </c>
      <c r="V66" s="12">
        <f>Júní!I12</f>
        <v>0</v>
      </c>
      <c r="W66" s="7">
        <f t="shared" si="17"/>
        <v>0</v>
      </c>
      <c r="Y66" s="12">
        <f>Júlí!H12</f>
        <v>0</v>
      </c>
      <c r="Z66" s="12">
        <f>Júlí!I12</f>
        <v>0</v>
      </c>
      <c r="AA66" s="7">
        <f t="shared" si="18"/>
        <v>0</v>
      </c>
      <c r="AC66" s="12">
        <f>Ágúst!H12</f>
        <v>0</v>
      </c>
      <c r="AD66" s="12">
        <f>Ágúst!I12</f>
        <v>0</v>
      </c>
      <c r="AE66" s="7">
        <f t="shared" si="19"/>
        <v>0</v>
      </c>
      <c r="AG66" s="12">
        <f>September!H12</f>
        <v>0</v>
      </c>
      <c r="AH66" s="12">
        <f>September!I12</f>
        <v>0</v>
      </c>
      <c r="AI66" s="7">
        <f t="shared" si="20"/>
        <v>0</v>
      </c>
      <c r="AK66" s="12">
        <f>Október!H12</f>
        <v>0</v>
      </c>
      <c r="AL66" s="12">
        <f>Október!I12</f>
        <v>0</v>
      </c>
      <c r="AM66" s="7">
        <f t="shared" si="21"/>
        <v>0</v>
      </c>
      <c r="AO66" s="12">
        <f>Nóvember!H12</f>
        <v>0</v>
      </c>
      <c r="AP66" s="12">
        <f>Nóvember!I12</f>
        <v>0</v>
      </c>
      <c r="AQ66" s="7">
        <f t="shared" si="22"/>
        <v>0</v>
      </c>
      <c r="AS66" s="12">
        <f>Desember!H12</f>
        <v>0</v>
      </c>
      <c r="AT66" s="12">
        <f>Desember!I12</f>
        <v>0</v>
      </c>
      <c r="AU66" s="7">
        <f t="shared" si="23"/>
        <v>0</v>
      </c>
    </row>
    <row r="67" spans="1:47" x14ac:dyDescent="0.3">
      <c r="A67" s="12">
        <f>Janúar!H13</f>
        <v>0</v>
      </c>
      <c r="B67" s="12">
        <f>Janúar!I13</f>
        <v>0</v>
      </c>
      <c r="C67" s="7">
        <f t="shared" si="12"/>
        <v>0</v>
      </c>
      <c r="E67" s="12">
        <f>Febrúar!H13</f>
        <v>0</v>
      </c>
      <c r="F67" s="12">
        <f>Febrúar!I13</f>
        <v>0</v>
      </c>
      <c r="G67" s="7">
        <f t="shared" si="13"/>
        <v>0</v>
      </c>
      <c r="I67" s="12">
        <f>Mars!H13</f>
        <v>0</v>
      </c>
      <c r="J67" s="12">
        <f>Mars!I13</f>
        <v>0</v>
      </c>
      <c r="K67" s="7">
        <f t="shared" si="14"/>
        <v>0</v>
      </c>
      <c r="M67" s="12">
        <f>Apríl!H13</f>
        <v>0</v>
      </c>
      <c r="N67" s="12">
        <f>Apríl!I13</f>
        <v>0</v>
      </c>
      <c r="O67" s="7">
        <f t="shared" si="15"/>
        <v>0</v>
      </c>
      <c r="Q67" s="12">
        <f>Maí!H13</f>
        <v>0</v>
      </c>
      <c r="R67" s="12">
        <f>Maí!I13</f>
        <v>0</v>
      </c>
      <c r="S67" s="7">
        <f t="shared" si="16"/>
        <v>0</v>
      </c>
      <c r="U67" s="12">
        <f>Júní!H13</f>
        <v>0</v>
      </c>
      <c r="V67" s="12">
        <f>Júní!I13</f>
        <v>0</v>
      </c>
      <c r="W67" s="7">
        <f t="shared" si="17"/>
        <v>0</v>
      </c>
      <c r="Y67" s="12">
        <f>Júlí!H13</f>
        <v>0</v>
      </c>
      <c r="Z67" s="12">
        <f>Júlí!I13</f>
        <v>0</v>
      </c>
      <c r="AA67" s="7">
        <f t="shared" si="18"/>
        <v>0</v>
      </c>
      <c r="AC67" s="12">
        <f>Ágúst!H13</f>
        <v>0</v>
      </c>
      <c r="AD67" s="12">
        <f>Ágúst!I13</f>
        <v>0</v>
      </c>
      <c r="AE67" s="7">
        <f t="shared" si="19"/>
        <v>0</v>
      </c>
      <c r="AG67" s="12">
        <f>September!H13</f>
        <v>0</v>
      </c>
      <c r="AH67" s="12">
        <f>September!I13</f>
        <v>0</v>
      </c>
      <c r="AI67" s="7">
        <f t="shared" si="20"/>
        <v>0</v>
      </c>
      <c r="AK67" s="12">
        <f>Október!H13</f>
        <v>0</v>
      </c>
      <c r="AL67" s="12">
        <f>Október!I13</f>
        <v>0</v>
      </c>
      <c r="AM67" s="7">
        <f t="shared" si="21"/>
        <v>0</v>
      </c>
      <c r="AO67" s="12">
        <f>Nóvember!H13</f>
        <v>0</v>
      </c>
      <c r="AP67" s="12">
        <f>Nóvember!I13</f>
        <v>0</v>
      </c>
      <c r="AQ67" s="7">
        <f t="shared" si="22"/>
        <v>0</v>
      </c>
      <c r="AS67" s="12">
        <f>Desember!H13</f>
        <v>0</v>
      </c>
      <c r="AT67" s="12">
        <f>Desember!I13</f>
        <v>0</v>
      </c>
      <c r="AU67" s="7">
        <f t="shared" si="23"/>
        <v>0</v>
      </c>
    </row>
    <row r="68" spans="1:47" x14ac:dyDescent="0.3">
      <c r="A68" s="12">
        <f>Janúar!H14</f>
        <v>0</v>
      </c>
      <c r="B68" s="12">
        <f>Janúar!I14</f>
        <v>0</v>
      </c>
      <c r="C68" s="7">
        <f t="shared" si="12"/>
        <v>0</v>
      </c>
      <c r="E68" s="12">
        <f>Febrúar!H14</f>
        <v>0</v>
      </c>
      <c r="F68" s="12">
        <f>Febrúar!I14</f>
        <v>0</v>
      </c>
      <c r="G68" s="7">
        <f t="shared" si="13"/>
        <v>0</v>
      </c>
      <c r="I68" s="12">
        <f>Mars!H14</f>
        <v>0</v>
      </c>
      <c r="J68" s="12">
        <f>Mars!I14</f>
        <v>0</v>
      </c>
      <c r="K68" s="7">
        <f t="shared" si="14"/>
        <v>0</v>
      </c>
      <c r="M68" s="12">
        <f>Apríl!H14</f>
        <v>0</v>
      </c>
      <c r="N68" s="12">
        <f>Apríl!I14</f>
        <v>0</v>
      </c>
      <c r="O68" s="7">
        <f t="shared" si="15"/>
        <v>0</v>
      </c>
      <c r="Q68" s="12">
        <f>Maí!H14</f>
        <v>0</v>
      </c>
      <c r="R68" s="12">
        <f>Maí!I14</f>
        <v>0</v>
      </c>
      <c r="S68" s="7">
        <f t="shared" si="16"/>
        <v>0</v>
      </c>
      <c r="U68" s="12">
        <f>Júní!H14</f>
        <v>0</v>
      </c>
      <c r="V68" s="12">
        <f>Júní!I14</f>
        <v>0</v>
      </c>
      <c r="W68" s="7">
        <f t="shared" si="17"/>
        <v>0</v>
      </c>
      <c r="Y68" s="12">
        <f>Júlí!H14</f>
        <v>0</v>
      </c>
      <c r="Z68" s="12">
        <f>Júlí!I14</f>
        <v>0</v>
      </c>
      <c r="AA68" s="7">
        <f t="shared" si="18"/>
        <v>0</v>
      </c>
      <c r="AC68" s="12">
        <f>Ágúst!H14</f>
        <v>0</v>
      </c>
      <c r="AD68" s="12">
        <f>Ágúst!I14</f>
        <v>0</v>
      </c>
      <c r="AE68" s="7">
        <f t="shared" si="19"/>
        <v>0</v>
      </c>
      <c r="AG68" s="12">
        <f>September!H14</f>
        <v>0</v>
      </c>
      <c r="AH68" s="12">
        <f>September!I14</f>
        <v>0</v>
      </c>
      <c r="AI68" s="7">
        <f t="shared" si="20"/>
        <v>0</v>
      </c>
      <c r="AK68" s="12">
        <f>Október!H14</f>
        <v>0</v>
      </c>
      <c r="AL68" s="12">
        <f>Október!I14</f>
        <v>0</v>
      </c>
      <c r="AM68" s="7">
        <f t="shared" si="21"/>
        <v>0</v>
      </c>
      <c r="AO68" s="12">
        <f>Nóvember!H14</f>
        <v>0</v>
      </c>
      <c r="AP68" s="12">
        <f>Nóvember!I14</f>
        <v>0</v>
      </c>
      <c r="AQ68" s="7">
        <f t="shared" si="22"/>
        <v>0</v>
      </c>
      <c r="AS68" s="12">
        <f>Desember!H14</f>
        <v>0</v>
      </c>
      <c r="AT68" s="12">
        <f>Desember!I14</f>
        <v>0</v>
      </c>
      <c r="AU68" s="7">
        <f t="shared" si="23"/>
        <v>0</v>
      </c>
    </row>
    <row r="69" spans="1:47" x14ac:dyDescent="0.3">
      <c r="A69" s="12">
        <f>Janúar!H15</f>
        <v>0</v>
      </c>
      <c r="B69" s="12">
        <f>Janúar!I15</f>
        <v>0</v>
      </c>
      <c r="C69" s="7">
        <f t="shared" si="12"/>
        <v>0</v>
      </c>
      <c r="E69" s="12">
        <f>Febrúar!H15</f>
        <v>0</v>
      </c>
      <c r="F69" s="12">
        <f>Febrúar!I15</f>
        <v>0</v>
      </c>
      <c r="G69" s="7">
        <f t="shared" si="13"/>
        <v>0</v>
      </c>
      <c r="I69" s="12">
        <f>Mars!H15</f>
        <v>0</v>
      </c>
      <c r="J69" s="12">
        <f>Mars!I15</f>
        <v>0</v>
      </c>
      <c r="K69" s="7">
        <f t="shared" si="14"/>
        <v>0</v>
      </c>
      <c r="M69" s="12">
        <f>Apríl!H15</f>
        <v>0</v>
      </c>
      <c r="N69" s="12">
        <f>Apríl!I15</f>
        <v>0</v>
      </c>
      <c r="O69" s="7">
        <f t="shared" si="15"/>
        <v>0</v>
      </c>
      <c r="Q69" s="12">
        <f>Maí!H15</f>
        <v>0</v>
      </c>
      <c r="R69" s="12">
        <f>Maí!I15</f>
        <v>0</v>
      </c>
      <c r="S69" s="7">
        <f t="shared" si="16"/>
        <v>0</v>
      </c>
      <c r="U69" s="12">
        <f>Júní!H15</f>
        <v>0</v>
      </c>
      <c r="V69" s="12">
        <f>Júní!I15</f>
        <v>0</v>
      </c>
      <c r="W69" s="7">
        <f t="shared" si="17"/>
        <v>0</v>
      </c>
      <c r="Y69" s="12">
        <f>Júlí!H15</f>
        <v>0</v>
      </c>
      <c r="Z69" s="12">
        <f>Júlí!I15</f>
        <v>0</v>
      </c>
      <c r="AA69" s="7">
        <f t="shared" si="18"/>
        <v>0</v>
      </c>
      <c r="AC69" s="12">
        <f>Ágúst!H15</f>
        <v>0</v>
      </c>
      <c r="AD69" s="12">
        <f>Ágúst!I15</f>
        <v>0</v>
      </c>
      <c r="AE69" s="7">
        <f t="shared" si="19"/>
        <v>0</v>
      </c>
      <c r="AG69" s="12">
        <f>September!H15</f>
        <v>0</v>
      </c>
      <c r="AH69" s="12">
        <f>September!I15</f>
        <v>0</v>
      </c>
      <c r="AI69" s="7">
        <f t="shared" si="20"/>
        <v>0</v>
      </c>
      <c r="AK69" s="12">
        <f>Október!H15</f>
        <v>0</v>
      </c>
      <c r="AL69" s="12">
        <f>Október!I15</f>
        <v>0</v>
      </c>
      <c r="AM69" s="7">
        <f t="shared" si="21"/>
        <v>0</v>
      </c>
      <c r="AO69" s="12">
        <f>Nóvember!H15</f>
        <v>0</v>
      </c>
      <c r="AP69" s="12">
        <f>Nóvember!I15</f>
        <v>0</v>
      </c>
      <c r="AQ69" s="7">
        <f t="shared" si="22"/>
        <v>0</v>
      </c>
      <c r="AS69" s="12">
        <f>Desember!H15</f>
        <v>0</v>
      </c>
      <c r="AT69" s="12">
        <f>Desember!I15</f>
        <v>0</v>
      </c>
      <c r="AU69" s="7">
        <f t="shared" si="23"/>
        <v>0</v>
      </c>
    </row>
    <row r="70" spans="1:47" x14ac:dyDescent="0.3">
      <c r="A70" s="12">
        <f>Janúar!H16</f>
        <v>0</v>
      </c>
      <c r="B70" s="12">
        <f>Janúar!I16</f>
        <v>0</v>
      </c>
      <c r="C70" s="7">
        <f t="shared" si="12"/>
        <v>0</v>
      </c>
      <c r="E70" s="12">
        <f>Febrúar!H16</f>
        <v>0</v>
      </c>
      <c r="F70" s="12">
        <f>Febrúar!I16</f>
        <v>0</v>
      </c>
      <c r="G70" s="7">
        <f t="shared" si="13"/>
        <v>0</v>
      </c>
      <c r="I70" s="12">
        <f>Mars!H16</f>
        <v>0</v>
      </c>
      <c r="J70" s="12">
        <f>Mars!I16</f>
        <v>0</v>
      </c>
      <c r="K70" s="7">
        <f t="shared" si="14"/>
        <v>0</v>
      </c>
      <c r="M70" s="12">
        <f>Apríl!H16</f>
        <v>0</v>
      </c>
      <c r="N70" s="12">
        <f>Apríl!I16</f>
        <v>0</v>
      </c>
      <c r="O70" s="7">
        <f t="shared" si="15"/>
        <v>0</v>
      </c>
      <c r="Q70" s="12">
        <f>Maí!H16</f>
        <v>0</v>
      </c>
      <c r="R70" s="12">
        <f>Maí!I16</f>
        <v>0</v>
      </c>
      <c r="S70" s="7">
        <f t="shared" si="16"/>
        <v>0</v>
      </c>
      <c r="U70" s="12">
        <f>Júní!H16</f>
        <v>0</v>
      </c>
      <c r="V70" s="12">
        <f>Júní!I16</f>
        <v>0</v>
      </c>
      <c r="W70" s="7">
        <f t="shared" si="17"/>
        <v>0</v>
      </c>
      <c r="Y70" s="12">
        <f>Júlí!H16</f>
        <v>0</v>
      </c>
      <c r="Z70" s="12">
        <f>Júlí!I16</f>
        <v>0</v>
      </c>
      <c r="AA70" s="7">
        <f t="shared" si="18"/>
        <v>0</v>
      </c>
      <c r="AC70" s="12">
        <f>Ágúst!H16</f>
        <v>0</v>
      </c>
      <c r="AD70" s="12">
        <f>Ágúst!I16</f>
        <v>0</v>
      </c>
      <c r="AE70" s="7">
        <f t="shared" si="19"/>
        <v>0</v>
      </c>
      <c r="AG70" s="12">
        <f>September!H16</f>
        <v>0</v>
      </c>
      <c r="AH70" s="12">
        <f>September!I16</f>
        <v>0</v>
      </c>
      <c r="AI70" s="7">
        <f t="shared" si="20"/>
        <v>0</v>
      </c>
      <c r="AK70" s="12">
        <f>Október!H16</f>
        <v>0</v>
      </c>
      <c r="AL70" s="12">
        <f>Október!I16</f>
        <v>0</v>
      </c>
      <c r="AM70" s="7">
        <f t="shared" si="21"/>
        <v>0</v>
      </c>
      <c r="AO70" s="12">
        <f>Nóvember!H16</f>
        <v>0</v>
      </c>
      <c r="AP70" s="12">
        <f>Nóvember!I16</f>
        <v>0</v>
      </c>
      <c r="AQ70" s="7">
        <f t="shared" si="22"/>
        <v>0</v>
      </c>
      <c r="AS70" s="12">
        <f>Desember!H16</f>
        <v>0</v>
      </c>
      <c r="AT70" s="12">
        <f>Desember!I16</f>
        <v>0</v>
      </c>
      <c r="AU70" s="7">
        <f t="shared" si="23"/>
        <v>0</v>
      </c>
    </row>
    <row r="71" spans="1:47" x14ac:dyDescent="0.3">
      <c r="A71" s="12">
        <f>Janúar!H17</f>
        <v>0</v>
      </c>
      <c r="B71" s="12">
        <f>Janúar!I17</f>
        <v>0</v>
      </c>
      <c r="C71" s="7">
        <f t="shared" si="12"/>
        <v>0</v>
      </c>
      <c r="E71" s="12">
        <f>Febrúar!H17</f>
        <v>0</v>
      </c>
      <c r="F71" s="12">
        <f>Febrúar!I17</f>
        <v>0</v>
      </c>
      <c r="G71" s="7">
        <f t="shared" si="13"/>
        <v>0</v>
      </c>
      <c r="I71" s="12">
        <f>Mars!H17</f>
        <v>0</v>
      </c>
      <c r="J71" s="12">
        <f>Mars!I17</f>
        <v>0</v>
      </c>
      <c r="K71" s="7">
        <f t="shared" si="14"/>
        <v>0</v>
      </c>
      <c r="M71" s="12">
        <f>Apríl!H17</f>
        <v>0</v>
      </c>
      <c r="N71" s="12">
        <f>Apríl!I17</f>
        <v>0</v>
      </c>
      <c r="O71" s="7">
        <f t="shared" si="15"/>
        <v>0</v>
      </c>
      <c r="Q71" s="12">
        <f>Maí!H17</f>
        <v>0</v>
      </c>
      <c r="R71" s="12">
        <f>Maí!I17</f>
        <v>0</v>
      </c>
      <c r="S71" s="7">
        <f t="shared" si="16"/>
        <v>0</v>
      </c>
      <c r="U71" s="12">
        <f>Júní!H17</f>
        <v>0</v>
      </c>
      <c r="V71" s="12">
        <f>Júní!I17</f>
        <v>0</v>
      </c>
      <c r="W71" s="7">
        <f t="shared" si="17"/>
        <v>0</v>
      </c>
      <c r="Y71" s="12">
        <f>Júlí!H17</f>
        <v>0</v>
      </c>
      <c r="Z71" s="12">
        <f>Júlí!I17</f>
        <v>0</v>
      </c>
      <c r="AA71" s="7">
        <f t="shared" si="18"/>
        <v>0</v>
      </c>
      <c r="AC71" s="12">
        <f>Ágúst!H17</f>
        <v>0</v>
      </c>
      <c r="AD71" s="12">
        <f>Ágúst!I17</f>
        <v>0</v>
      </c>
      <c r="AE71" s="7">
        <f t="shared" si="19"/>
        <v>0</v>
      </c>
      <c r="AG71" s="12">
        <f>September!H17</f>
        <v>0</v>
      </c>
      <c r="AH71" s="12">
        <f>September!I17</f>
        <v>0</v>
      </c>
      <c r="AI71" s="7">
        <f t="shared" si="20"/>
        <v>0</v>
      </c>
      <c r="AK71" s="12">
        <f>Október!H17</f>
        <v>0</v>
      </c>
      <c r="AL71" s="12">
        <f>Október!I17</f>
        <v>0</v>
      </c>
      <c r="AM71" s="7">
        <f t="shared" si="21"/>
        <v>0</v>
      </c>
      <c r="AO71" s="12">
        <f>Nóvember!H17</f>
        <v>0</v>
      </c>
      <c r="AP71" s="12">
        <f>Nóvember!I17</f>
        <v>0</v>
      </c>
      <c r="AQ71" s="7">
        <f t="shared" si="22"/>
        <v>0</v>
      </c>
      <c r="AS71" s="12">
        <f>Desember!H17</f>
        <v>0</v>
      </c>
      <c r="AT71" s="12">
        <f>Desember!I17</f>
        <v>0</v>
      </c>
      <c r="AU71" s="7">
        <f t="shared" si="23"/>
        <v>0</v>
      </c>
    </row>
    <row r="72" spans="1:47" x14ac:dyDescent="0.3">
      <c r="A72" s="12">
        <f>Janúar!H18</f>
        <v>0</v>
      </c>
      <c r="B72" s="12">
        <f>Janúar!I18</f>
        <v>0</v>
      </c>
      <c r="C72" s="7">
        <f t="shared" si="12"/>
        <v>0</v>
      </c>
      <c r="E72" s="12">
        <f>Febrúar!H18</f>
        <v>0</v>
      </c>
      <c r="F72" s="12">
        <f>Febrúar!I18</f>
        <v>0</v>
      </c>
      <c r="G72" s="7">
        <f t="shared" si="13"/>
        <v>0</v>
      </c>
      <c r="I72" s="12">
        <f>Mars!H18</f>
        <v>0</v>
      </c>
      <c r="J72" s="12">
        <f>Mars!I18</f>
        <v>0</v>
      </c>
      <c r="K72" s="7">
        <f t="shared" si="14"/>
        <v>0</v>
      </c>
      <c r="M72" s="12">
        <f>Apríl!H18</f>
        <v>0</v>
      </c>
      <c r="N72" s="12">
        <f>Apríl!I18</f>
        <v>0</v>
      </c>
      <c r="O72" s="7">
        <f t="shared" si="15"/>
        <v>0</v>
      </c>
      <c r="Q72" s="12">
        <f>Maí!H18</f>
        <v>0</v>
      </c>
      <c r="R72" s="12">
        <f>Maí!I18</f>
        <v>0</v>
      </c>
      <c r="S72" s="7">
        <f t="shared" si="16"/>
        <v>0</v>
      </c>
      <c r="U72" s="12">
        <f>Júní!H18</f>
        <v>0</v>
      </c>
      <c r="V72" s="12">
        <f>Júní!I18</f>
        <v>0</v>
      </c>
      <c r="W72" s="7">
        <f t="shared" si="17"/>
        <v>0</v>
      </c>
      <c r="Y72" s="12">
        <f>Júlí!H18</f>
        <v>0</v>
      </c>
      <c r="Z72" s="12">
        <f>Júlí!I18</f>
        <v>0</v>
      </c>
      <c r="AA72" s="7">
        <f t="shared" si="18"/>
        <v>0</v>
      </c>
      <c r="AC72" s="12">
        <f>Ágúst!H18</f>
        <v>0</v>
      </c>
      <c r="AD72" s="12">
        <f>Ágúst!I18</f>
        <v>0</v>
      </c>
      <c r="AE72" s="7">
        <f t="shared" si="19"/>
        <v>0</v>
      </c>
      <c r="AG72" s="12">
        <f>September!H18</f>
        <v>0</v>
      </c>
      <c r="AH72" s="12">
        <f>September!I18</f>
        <v>0</v>
      </c>
      <c r="AI72" s="7">
        <f t="shared" si="20"/>
        <v>0</v>
      </c>
      <c r="AK72" s="12">
        <f>Október!H18</f>
        <v>0</v>
      </c>
      <c r="AL72" s="12">
        <f>Október!I18</f>
        <v>0</v>
      </c>
      <c r="AM72" s="7">
        <f t="shared" si="21"/>
        <v>0</v>
      </c>
      <c r="AO72" s="12">
        <f>Nóvember!H18</f>
        <v>0</v>
      </c>
      <c r="AP72" s="12">
        <f>Nóvember!I18</f>
        <v>0</v>
      </c>
      <c r="AQ72" s="7">
        <f t="shared" si="22"/>
        <v>0</v>
      </c>
      <c r="AS72" s="12">
        <f>Desember!H18</f>
        <v>0</v>
      </c>
      <c r="AT72" s="12">
        <f>Desember!I18</f>
        <v>0</v>
      </c>
      <c r="AU72" s="7">
        <f t="shared" si="23"/>
        <v>0</v>
      </c>
    </row>
    <row r="73" spans="1:47" x14ac:dyDescent="0.3">
      <c r="A73" s="12">
        <f>Janúar!H19</f>
        <v>0</v>
      </c>
      <c r="B73" s="12">
        <f>Janúar!I19</f>
        <v>0</v>
      </c>
      <c r="C73" s="7">
        <f t="shared" si="12"/>
        <v>0</v>
      </c>
      <c r="E73" s="12">
        <f>Febrúar!H19</f>
        <v>0</v>
      </c>
      <c r="F73" s="12">
        <f>Febrúar!I19</f>
        <v>0</v>
      </c>
      <c r="G73" s="7">
        <f t="shared" si="13"/>
        <v>0</v>
      </c>
      <c r="I73" s="12">
        <f>Mars!H19</f>
        <v>0</v>
      </c>
      <c r="J73" s="12">
        <f>Mars!I19</f>
        <v>0</v>
      </c>
      <c r="K73" s="7">
        <f t="shared" si="14"/>
        <v>0</v>
      </c>
      <c r="M73" s="12">
        <f>Apríl!H19</f>
        <v>0</v>
      </c>
      <c r="N73" s="12">
        <f>Apríl!I19</f>
        <v>0</v>
      </c>
      <c r="O73" s="7">
        <f t="shared" si="15"/>
        <v>0</v>
      </c>
      <c r="Q73" s="12">
        <f>Maí!H19</f>
        <v>0</v>
      </c>
      <c r="R73" s="12">
        <f>Maí!I19</f>
        <v>0</v>
      </c>
      <c r="S73" s="7">
        <f t="shared" si="16"/>
        <v>0</v>
      </c>
      <c r="U73" s="12">
        <f>Júní!H19</f>
        <v>0</v>
      </c>
      <c r="V73" s="12">
        <f>Júní!I19</f>
        <v>0</v>
      </c>
      <c r="W73" s="7">
        <f t="shared" si="17"/>
        <v>0</v>
      </c>
      <c r="Y73" s="12">
        <f>Júlí!H19</f>
        <v>0</v>
      </c>
      <c r="Z73" s="12">
        <f>Júlí!I19</f>
        <v>0</v>
      </c>
      <c r="AA73" s="7">
        <f t="shared" si="18"/>
        <v>0</v>
      </c>
      <c r="AC73" s="12">
        <f>Ágúst!H19</f>
        <v>0</v>
      </c>
      <c r="AD73" s="12">
        <f>Ágúst!I19</f>
        <v>0</v>
      </c>
      <c r="AE73" s="7">
        <f t="shared" si="19"/>
        <v>0</v>
      </c>
      <c r="AG73" s="12">
        <f>September!H19</f>
        <v>0</v>
      </c>
      <c r="AH73" s="12">
        <f>September!I19</f>
        <v>0</v>
      </c>
      <c r="AI73" s="7">
        <f t="shared" si="20"/>
        <v>0</v>
      </c>
      <c r="AK73" s="12">
        <f>Október!H19</f>
        <v>0</v>
      </c>
      <c r="AL73" s="12">
        <f>Október!I19</f>
        <v>0</v>
      </c>
      <c r="AM73" s="7">
        <f t="shared" si="21"/>
        <v>0</v>
      </c>
      <c r="AO73" s="12">
        <f>Nóvember!H19</f>
        <v>0</v>
      </c>
      <c r="AP73" s="12">
        <f>Nóvember!I19</f>
        <v>0</v>
      </c>
      <c r="AQ73" s="7">
        <f t="shared" si="22"/>
        <v>0</v>
      </c>
      <c r="AS73" s="12">
        <f>Desember!H19</f>
        <v>0</v>
      </c>
      <c r="AT73" s="12">
        <f>Desember!I19</f>
        <v>0</v>
      </c>
      <c r="AU73" s="7">
        <f t="shared" si="23"/>
        <v>0</v>
      </c>
    </row>
    <row r="74" spans="1:47" x14ac:dyDescent="0.3">
      <c r="A74" s="12">
        <f>Janúar!H20</f>
        <v>0</v>
      </c>
      <c r="B74" s="12">
        <f>Janúar!I20</f>
        <v>0</v>
      </c>
      <c r="C74" s="7">
        <f t="shared" si="12"/>
        <v>0</v>
      </c>
      <c r="E74" s="12">
        <f>Febrúar!H20</f>
        <v>0</v>
      </c>
      <c r="F74" s="12">
        <f>Febrúar!I20</f>
        <v>0</v>
      </c>
      <c r="G74" s="7">
        <f t="shared" si="13"/>
        <v>0</v>
      </c>
      <c r="I74" s="12">
        <f>Mars!H20</f>
        <v>0</v>
      </c>
      <c r="J74" s="12">
        <f>Mars!I20</f>
        <v>0</v>
      </c>
      <c r="K74" s="7">
        <f t="shared" si="14"/>
        <v>0</v>
      </c>
      <c r="M74" s="12">
        <f>Apríl!H20</f>
        <v>0</v>
      </c>
      <c r="N74" s="12">
        <f>Apríl!I20</f>
        <v>0</v>
      </c>
      <c r="O74" s="7">
        <f t="shared" si="15"/>
        <v>0</v>
      </c>
      <c r="Q74" s="12">
        <f>Maí!H20</f>
        <v>0</v>
      </c>
      <c r="R74" s="12">
        <f>Maí!I20</f>
        <v>0</v>
      </c>
      <c r="S74" s="7">
        <f t="shared" si="16"/>
        <v>0</v>
      </c>
      <c r="U74" s="12">
        <f>Júní!H20</f>
        <v>0</v>
      </c>
      <c r="V74" s="12">
        <f>Júní!I20</f>
        <v>0</v>
      </c>
      <c r="W74" s="7">
        <f t="shared" si="17"/>
        <v>0</v>
      </c>
      <c r="Y74" s="12">
        <f>Júlí!H20</f>
        <v>0</v>
      </c>
      <c r="Z74" s="12">
        <f>Júlí!I20</f>
        <v>0</v>
      </c>
      <c r="AA74" s="7">
        <f t="shared" si="18"/>
        <v>0</v>
      </c>
      <c r="AC74" s="12">
        <f>Ágúst!H20</f>
        <v>0</v>
      </c>
      <c r="AD74" s="12">
        <f>Ágúst!I20</f>
        <v>0</v>
      </c>
      <c r="AE74" s="7">
        <f t="shared" si="19"/>
        <v>0</v>
      </c>
      <c r="AG74" s="12">
        <f>September!H20</f>
        <v>0</v>
      </c>
      <c r="AH74" s="12">
        <f>September!I20</f>
        <v>0</v>
      </c>
      <c r="AI74" s="7">
        <f t="shared" si="20"/>
        <v>0</v>
      </c>
      <c r="AK74" s="12">
        <f>Október!H20</f>
        <v>0</v>
      </c>
      <c r="AL74" s="12">
        <f>Október!I20</f>
        <v>0</v>
      </c>
      <c r="AM74" s="7">
        <f t="shared" si="21"/>
        <v>0</v>
      </c>
      <c r="AO74" s="12">
        <f>Nóvember!H20</f>
        <v>0</v>
      </c>
      <c r="AP74" s="12">
        <f>Nóvember!I20</f>
        <v>0</v>
      </c>
      <c r="AQ74" s="7">
        <f t="shared" si="22"/>
        <v>0</v>
      </c>
      <c r="AS74" s="12">
        <f>Desember!H20</f>
        <v>0</v>
      </c>
      <c r="AT74" s="12">
        <f>Desember!I20</f>
        <v>0</v>
      </c>
      <c r="AU74" s="7">
        <f t="shared" si="23"/>
        <v>0</v>
      </c>
    </row>
    <row r="75" spans="1:47" x14ac:dyDescent="0.3">
      <c r="A75" s="12">
        <f>Janúar!H21</f>
        <v>0</v>
      </c>
      <c r="B75" s="12">
        <f>Janúar!I21</f>
        <v>0</v>
      </c>
      <c r="C75" s="7">
        <f t="shared" si="12"/>
        <v>0</v>
      </c>
      <c r="E75" s="12">
        <f>Febrúar!H21</f>
        <v>0</v>
      </c>
      <c r="F75" s="12">
        <f>Febrúar!I21</f>
        <v>0</v>
      </c>
      <c r="G75" s="7">
        <f t="shared" si="13"/>
        <v>0</v>
      </c>
      <c r="I75" s="12">
        <f>Mars!H21</f>
        <v>0</v>
      </c>
      <c r="J75" s="12">
        <f>Mars!I21</f>
        <v>0</v>
      </c>
      <c r="K75" s="7">
        <f t="shared" si="14"/>
        <v>0</v>
      </c>
      <c r="M75" s="12">
        <f>Apríl!H21</f>
        <v>0</v>
      </c>
      <c r="N75" s="12">
        <f>Apríl!I21</f>
        <v>0</v>
      </c>
      <c r="O75" s="7">
        <f t="shared" si="15"/>
        <v>0</v>
      </c>
      <c r="Q75" s="12">
        <f>Maí!H21</f>
        <v>0</v>
      </c>
      <c r="R75" s="12">
        <f>Maí!I21</f>
        <v>0</v>
      </c>
      <c r="S75" s="7">
        <f t="shared" si="16"/>
        <v>0</v>
      </c>
      <c r="U75" s="12">
        <f>Júní!H21</f>
        <v>0</v>
      </c>
      <c r="V75" s="12">
        <f>Júní!I21</f>
        <v>0</v>
      </c>
      <c r="W75" s="7">
        <f t="shared" si="17"/>
        <v>0</v>
      </c>
      <c r="Y75" s="12">
        <f>Júlí!H21</f>
        <v>0</v>
      </c>
      <c r="Z75" s="12">
        <f>Júlí!I21</f>
        <v>0</v>
      </c>
      <c r="AA75" s="7">
        <f t="shared" si="18"/>
        <v>0</v>
      </c>
      <c r="AC75" s="12">
        <f>Ágúst!H21</f>
        <v>0</v>
      </c>
      <c r="AD75" s="12">
        <f>Ágúst!I21</f>
        <v>0</v>
      </c>
      <c r="AE75" s="7">
        <f t="shared" si="19"/>
        <v>0</v>
      </c>
      <c r="AG75" s="12">
        <f>September!H21</f>
        <v>0</v>
      </c>
      <c r="AH75" s="12">
        <f>September!I21</f>
        <v>0</v>
      </c>
      <c r="AI75" s="7">
        <f t="shared" si="20"/>
        <v>0</v>
      </c>
      <c r="AK75" s="12">
        <f>Október!H21</f>
        <v>0</v>
      </c>
      <c r="AL75" s="12">
        <f>Október!I21</f>
        <v>0</v>
      </c>
      <c r="AM75" s="7">
        <f t="shared" si="21"/>
        <v>0</v>
      </c>
      <c r="AO75" s="12">
        <f>Nóvember!H21</f>
        <v>0</v>
      </c>
      <c r="AP75" s="12">
        <f>Nóvember!I21</f>
        <v>0</v>
      </c>
      <c r="AQ75" s="7">
        <f t="shared" si="22"/>
        <v>0</v>
      </c>
      <c r="AS75" s="12">
        <f>Desember!H21</f>
        <v>0</v>
      </c>
      <c r="AT75" s="12">
        <f>Desember!I21</f>
        <v>0</v>
      </c>
      <c r="AU75" s="7">
        <f t="shared" si="23"/>
        <v>0</v>
      </c>
    </row>
    <row r="76" spans="1:47" x14ac:dyDescent="0.3">
      <c r="A76" s="12">
        <f>Janúar!H22</f>
        <v>0</v>
      </c>
      <c r="B76" s="12">
        <f>Janúar!I22</f>
        <v>0</v>
      </c>
      <c r="C76" s="7">
        <f t="shared" si="12"/>
        <v>0</v>
      </c>
      <c r="E76" s="12">
        <f>Febrúar!H22</f>
        <v>0</v>
      </c>
      <c r="F76" s="12">
        <f>Febrúar!I22</f>
        <v>0</v>
      </c>
      <c r="G76" s="7">
        <f t="shared" si="13"/>
        <v>0</v>
      </c>
      <c r="I76" s="12">
        <f>Mars!H22</f>
        <v>0</v>
      </c>
      <c r="J76" s="12">
        <f>Mars!I22</f>
        <v>0</v>
      </c>
      <c r="K76" s="7">
        <f t="shared" si="14"/>
        <v>0</v>
      </c>
      <c r="M76" s="12">
        <f>Apríl!H22</f>
        <v>0</v>
      </c>
      <c r="N76" s="12">
        <f>Apríl!I22</f>
        <v>0</v>
      </c>
      <c r="O76" s="7">
        <f t="shared" si="15"/>
        <v>0</v>
      </c>
      <c r="Q76" s="12">
        <f>Maí!H22</f>
        <v>0</v>
      </c>
      <c r="R76" s="12">
        <f>Maí!I22</f>
        <v>0</v>
      </c>
      <c r="S76" s="7">
        <f t="shared" si="16"/>
        <v>0</v>
      </c>
      <c r="U76" s="12">
        <f>Júní!H22</f>
        <v>0</v>
      </c>
      <c r="V76" s="12">
        <f>Júní!I22</f>
        <v>0</v>
      </c>
      <c r="W76" s="7">
        <f t="shared" si="17"/>
        <v>0</v>
      </c>
      <c r="Y76" s="12">
        <f>Júlí!H22</f>
        <v>0</v>
      </c>
      <c r="Z76" s="12">
        <f>Júlí!I22</f>
        <v>0</v>
      </c>
      <c r="AA76" s="7">
        <f t="shared" si="18"/>
        <v>0</v>
      </c>
      <c r="AC76" s="12">
        <f>Ágúst!H22</f>
        <v>0</v>
      </c>
      <c r="AD76" s="12">
        <f>Ágúst!I22</f>
        <v>0</v>
      </c>
      <c r="AE76" s="7">
        <f t="shared" si="19"/>
        <v>0</v>
      </c>
      <c r="AG76" s="12">
        <f>September!H22</f>
        <v>0</v>
      </c>
      <c r="AH76" s="12">
        <f>September!I22</f>
        <v>0</v>
      </c>
      <c r="AI76" s="7">
        <f t="shared" si="20"/>
        <v>0</v>
      </c>
      <c r="AK76" s="12">
        <f>Október!H22</f>
        <v>0</v>
      </c>
      <c r="AL76" s="12">
        <f>Október!I22</f>
        <v>0</v>
      </c>
      <c r="AM76" s="7">
        <f t="shared" si="21"/>
        <v>0</v>
      </c>
      <c r="AO76" s="12">
        <f>Nóvember!H22</f>
        <v>0</v>
      </c>
      <c r="AP76" s="12">
        <f>Nóvember!I22</f>
        <v>0</v>
      </c>
      <c r="AQ76" s="7">
        <f t="shared" si="22"/>
        <v>0</v>
      </c>
      <c r="AS76" s="12">
        <f>Desember!H22</f>
        <v>0</v>
      </c>
      <c r="AT76" s="12">
        <f>Desember!I22</f>
        <v>0</v>
      </c>
      <c r="AU76" s="7">
        <f t="shared" si="23"/>
        <v>0</v>
      </c>
    </row>
    <row r="77" spans="1:47" x14ac:dyDescent="0.3">
      <c r="A77" s="12">
        <f>Janúar!H23</f>
        <v>0</v>
      </c>
      <c r="B77" s="12">
        <f>Janúar!I23</f>
        <v>0</v>
      </c>
      <c r="C77" s="7">
        <f t="shared" si="12"/>
        <v>0</v>
      </c>
      <c r="E77" s="12">
        <f>Febrúar!H23</f>
        <v>0</v>
      </c>
      <c r="F77" s="12">
        <f>Febrúar!I23</f>
        <v>0</v>
      </c>
      <c r="G77" s="7">
        <f t="shared" si="13"/>
        <v>0</v>
      </c>
      <c r="I77" s="12">
        <f>Mars!H23</f>
        <v>0</v>
      </c>
      <c r="J77" s="12">
        <f>Mars!I23</f>
        <v>0</v>
      </c>
      <c r="K77" s="7">
        <f t="shared" si="14"/>
        <v>0</v>
      </c>
      <c r="M77" s="12">
        <f>Apríl!H23</f>
        <v>0</v>
      </c>
      <c r="N77" s="12">
        <f>Apríl!I23</f>
        <v>0</v>
      </c>
      <c r="O77" s="7">
        <f t="shared" si="15"/>
        <v>0</v>
      </c>
      <c r="Q77" s="12">
        <f>Maí!H23</f>
        <v>0</v>
      </c>
      <c r="R77" s="12">
        <f>Maí!I23</f>
        <v>0</v>
      </c>
      <c r="S77" s="7">
        <f t="shared" si="16"/>
        <v>0</v>
      </c>
      <c r="U77" s="12">
        <f>Júní!H23</f>
        <v>0</v>
      </c>
      <c r="V77" s="12">
        <f>Júní!I23</f>
        <v>0</v>
      </c>
      <c r="W77" s="7">
        <f t="shared" si="17"/>
        <v>0</v>
      </c>
      <c r="Y77" s="12">
        <f>Júlí!H23</f>
        <v>0</v>
      </c>
      <c r="Z77" s="12">
        <f>Júlí!I23</f>
        <v>0</v>
      </c>
      <c r="AA77" s="7">
        <f t="shared" si="18"/>
        <v>0</v>
      </c>
      <c r="AC77" s="12">
        <f>Ágúst!H23</f>
        <v>0</v>
      </c>
      <c r="AD77" s="12">
        <f>Ágúst!I23</f>
        <v>0</v>
      </c>
      <c r="AE77" s="7">
        <f t="shared" si="19"/>
        <v>0</v>
      </c>
      <c r="AG77" s="12">
        <f>September!H23</f>
        <v>0</v>
      </c>
      <c r="AH77" s="12">
        <f>September!I23</f>
        <v>0</v>
      </c>
      <c r="AI77" s="7">
        <f t="shared" si="20"/>
        <v>0</v>
      </c>
      <c r="AK77" s="12">
        <f>Október!H23</f>
        <v>0</v>
      </c>
      <c r="AL77" s="12">
        <f>Október!I23</f>
        <v>0</v>
      </c>
      <c r="AM77" s="7">
        <f t="shared" si="21"/>
        <v>0</v>
      </c>
      <c r="AO77" s="12">
        <f>Nóvember!H23</f>
        <v>0</v>
      </c>
      <c r="AP77" s="12">
        <f>Nóvember!I23</f>
        <v>0</v>
      </c>
      <c r="AQ77" s="7">
        <f t="shared" si="22"/>
        <v>0</v>
      </c>
      <c r="AS77" s="12">
        <f>Desember!H23</f>
        <v>0</v>
      </c>
      <c r="AT77" s="12">
        <f>Desember!I23</f>
        <v>0</v>
      </c>
      <c r="AU77" s="7">
        <f t="shared" si="23"/>
        <v>0</v>
      </c>
    </row>
    <row r="78" spans="1:47" x14ac:dyDescent="0.3">
      <c r="A78" s="12">
        <f>Janúar!H24</f>
        <v>0</v>
      </c>
      <c r="B78" s="12">
        <f>Janúar!I24</f>
        <v>0</v>
      </c>
      <c r="C78" s="7">
        <f t="shared" si="12"/>
        <v>0</v>
      </c>
      <c r="E78" s="12">
        <f>Febrúar!H24</f>
        <v>0</v>
      </c>
      <c r="F78" s="12">
        <f>Febrúar!I24</f>
        <v>0</v>
      </c>
      <c r="G78" s="7">
        <f t="shared" si="13"/>
        <v>0</v>
      </c>
      <c r="I78" s="12">
        <f>Mars!H24</f>
        <v>0</v>
      </c>
      <c r="J78" s="12">
        <f>Mars!I24</f>
        <v>0</v>
      </c>
      <c r="K78" s="7">
        <f t="shared" si="14"/>
        <v>0</v>
      </c>
      <c r="M78" s="12">
        <f>Apríl!H24</f>
        <v>0</v>
      </c>
      <c r="N78" s="12">
        <f>Apríl!I24</f>
        <v>0</v>
      </c>
      <c r="O78" s="7">
        <f t="shared" si="15"/>
        <v>0</v>
      </c>
      <c r="Q78" s="12">
        <f>Maí!H24</f>
        <v>0</v>
      </c>
      <c r="R78" s="12">
        <f>Maí!I24</f>
        <v>0</v>
      </c>
      <c r="S78" s="7">
        <f t="shared" si="16"/>
        <v>0</v>
      </c>
      <c r="U78" s="12">
        <f>Júní!H24</f>
        <v>0</v>
      </c>
      <c r="V78" s="12">
        <f>Júní!I24</f>
        <v>0</v>
      </c>
      <c r="W78" s="7">
        <f t="shared" si="17"/>
        <v>0</v>
      </c>
      <c r="Y78" s="12">
        <f>Júlí!H24</f>
        <v>0</v>
      </c>
      <c r="Z78" s="12">
        <f>Júlí!I24</f>
        <v>0</v>
      </c>
      <c r="AA78" s="7">
        <f t="shared" si="18"/>
        <v>0</v>
      </c>
      <c r="AC78" s="12">
        <f>Ágúst!H24</f>
        <v>0</v>
      </c>
      <c r="AD78" s="12">
        <f>Ágúst!I24</f>
        <v>0</v>
      </c>
      <c r="AE78" s="7">
        <f t="shared" si="19"/>
        <v>0</v>
      </c>
      <c r="AG78" s="12">
        <f>September!H24</f>
        <v>0</v>
      </c>
      <c r="AH78" s="12">
        <f>September!I24</f>
        <v>0</v>
      </c>
      <c r="AI78" s="7">
        <f t="shared" si="20"/>
        <v>0</v>
      </c>
      <c r="AK78" s="12">
        <f>Október!H24</f>
        <v>0</v>
      </c>
      <c r="AL78" s="12">
        <f>Október!I24</f>
        <v>0</v>
      </c>
      <c r="AM78" s="7">
        <f t="shared" si="21"/>
        <v>0</v>
      </c>
      <c r="AO78" s="12">
        <f>Nóvember!H24</f>
        <v>0</v>
      </c>
      <c r="AP78" s="12">
        <f>Nóvember!I24</f>
        <v>0</v>
      </c>
      <c r="AQ78" s="7">
        <f t="shared" si="22"/>
        <v>0</v>
      </c>
      <c r="AS78" s="12">
        <f>Desember!H24</f>
        <v>0</v>
      </c>
      <c r="AT78" s="12">
        <f>Desember!I24</f>
        <v>0</v>
      </c>
      <c r="AU78" s="7">
        <f t="shared" si="23"/>
        <v>0</v>
      </c>
    </row>
    <row r="79" spans="1:47" x14ac:dyDescent="0.3">
      <c r="A79" s="12">
        <f>Janúar!H25</f>
        <v>0</v>
      </c>
      <c r="B79" s="12">
        <f>Janúar!I25</f>
        <v>0</v>
      </c>
      <c r="C79" s="7">
        <f t="shared" si="12"/>
        <v>0</v>
      </c>
      <c r="E79" s="12">
        <f>Febrúar!H25</f>
        <v>0</v>
      </c>
      <c r="F79" s="12">
        <f>Febrúar!I25</f>
        <v>0</v>
      </c>
      <c r="G79" s="7">
        <f t="shared" si="13"/>
        <v>0</v>
      </c>
      <c r="I79" s="12">
        <f>Mars!H25</f>
        <v>0</v>
      </c>
      <c r="J79" s="12">
        <f>Mars!I25</f>
        <v>0</v>
      </c>
      <c r="K79" s="7">
        <f t="shared" si="14"/>
        <v>0</v>
      </c>
      <c r="M79" s="12">
        <f>Apríl!H25</f>
        <v>0</v>
      </c>
      <c r="N79" s="12">
        <f>Apríl!I25</f>
        <v>0</v>
      </c>
      <c r="O79" s="7">
        <f t="shared" si="15"/>
        <v>0</v>
      </c>
      <c r="Q79" s="12">
        <f>Maí!H25</f>
        <v>0</v>
      </c>
      <c r="R79" s="12">
        <f>Maí!I25</f>
        <v>0</v>
      </c>
      <c r="S79" s="7">
        <f t="shared" si="16"/>
        <v>0</v>
      </c>
      <c r="U79" s="12">
        <f>Júní!H25</f>
        <v>0</v>
      </c>
      <c r="V79" s="12">
        <f>Júní!I25</f>
        <v>0</v>
      </c>
      <c r="W79" s="7">
        <f t="shared" si="17"/>
        <v>0</v>
      </c>
      <c r="Y79" s="12">
        <f>Júlí!H25</f>
        <v>0</v>
      </c>
      <c r="Z79" s="12">
        <f>Júlí!I25</f>
        <v>0</v>
      </c>
      <c r="AA79" s="7">
        <f t="shared" si="18"/>
        <v>0</v>
      </c>
      <c r="AC79" s="12">
        <f>Ágúst!H25</f>
        <v>0</v>
      </c>
      <c r="AD79" s="12">
        <f>Ágúst!I25</f>
        <v>0</v>
      </c>
      <c r="AE79" s="7">
        <f t="shared" si="19"/>
        <v>0</v>
      </c>
      <c r="AG79" s="12">
        <f>September!H25</f>
        <v>0</v>
      </c>
      <c r="AH79" s="12">
        <f>September!I25</f>
        <v>0</v>
      </c>
      <c r="AI79" s="7">
        <f t="shared" si="20"/>
        <v>0</v>
      </c>
      <c r="AK79" s="12">
        <f>Október!H25</f>
        <v>0</v>
      </c>
      <c r="AL79" s="12">
        <f>Október!I25</f>
        <v>0</v>
      </c>
      <c r="AM79" s="7">
        <f t="shared" si="21"/>
        <v>0</v>
      </c>
      <c r="AO79" s="12">
        <f>Nóvember!H25</f>
        <v>0</v>
      </c>
      <c r="AP79" s="12">
        <f>Nóvember!I25</f>
        <v>0</v>
      </c>
      <c r="AQ79" s="7">
        <f t="shared" si="22"/>
        <v>0</v>
      </c>
      <c r="AS79" s="12">
        <f>Desember!H25</f>
        <v>0</v>
      </c>
      <c r="AT79" s="12">
        <f>Desember!I25</f>
        <v>0</v>
      </c>
      <c r="AU79" s="7">
        <f t="shared" si="23"/>
        <v>0</v>
      </c>
    </row>
    <row r="80" spans="1:47" x14ac:dyDescent="0.3">
      <c r="A80" s="12">
        <f>Janúar!H26</f>
        <v>0</v>
      </c>
      <c r="B80" s="12">
        <f>Janúar!I26</f>
        <v>0</v>
      </c>
      <c r="C80" s="7">
        <f t="shared" si="12"/>
        <v>0</v>
      </c>
      <c r="E80" s="12">
        <f>Febrúar!H26</f>
        <v>0</v>
      </c>
      <c r="F80" s="12">
        <f>Febrúar!I26</f>
        <v>0</v>
      </c>
      <c r="G80" s="7">
        <f t="shared" si="13"/>
        <v>0</v>
      </c>
      <c r="I80" s="12">
        <f>Mars!H26</f>
        <v>0</v>
      </c>
      <c r="J80" s="12">
        <f>Mars!I26</f>
        <v>0</v>
      </c>
      <c r="K80" s="7">
        <f t="shared" si="14"/>
        <v>0</v>
      </c>
      <c r="M80" s="12">
        <f>Apríl!H26</f>
        <v>0</v>
      </c>
      <c r="N80" s="12">
        <f>Apríl!I26</f>
        <v>0</v>
      </c>
      <c r="O80" s="7">
        <f t="shared" si="15"/>
        <v>0</v>
      </c>
      <c r="Q80" s="12">
        <f>Maí!H26</f>
        <v>0</v>
      </c>
      <c r="R80" s="12">
        <f>Maí!I26</f>
        <v>0</v>
      </c>
      <c r="S80" s="7">
        <f t="shared" si="16"/>
        <v>0</v>
      </c>
      <c r="U80" s="12">
        <f>Júní!H26</f>
        <v>0</v>
      </c>
      <c r="V80" s="12">
        <f>Júní!I26</f>
        <v>0</v>
      </c>
      <c r="W80" s="7">
        <f t="shared" si="17"/>
        <v>0</v>
      </c>
      <c r="Y80" s="12">
        <f>Júlí!H26</f>
        <v>0</v>
      </c>
      <c r="Z80" s="12">
        <f>Júlí!I26</f>
        <v>0</v>
      </c>
      <c r="AA80" s="7">
        <f t="shared" si="18"/>
        <v>0</v>
      </c>
      <c r="AC80" s="12">
        <f>Ágúst!H26</f>
        <v>0</v>
      </c>
      <c r="AD80" s="12">
        <f>Ágúst!I26</f>
        <v>0</v>
      </c>
      <c r="AE80" s="7">
        <f t="shared" si="19"/>
        <v>0</v>
      </c>
      <c r="AG80" s="12">
        <f>September!H26</f>
        <v>0</v>
      </c>
      <c r="AH80" s="12">
        <f>September!I26</f>
        <v>0</v>
      </c>
      <c r="AI80" s="7">
        <f t="shared" si="20"/>
        <v>0</v>
      </c>
      <c r="AK80" s="12">
        <f>Október!H26</f>
        <v>0</v>
      </c>
      <c r="AL80" s="12">
        <f>Október!I26</f>
        <v>0</v>
      </c>
      <c r="AM80" s="7">
        <f t="shared" si="21"/>
        <v>0</v>
      </c>
      <c r="AO80" s="12">
        <f>Nóvember!H26</f>
        <v>0</v>
      </c>
      <c r="AP80" s="12">
        <f>Nóvember!I26</f>
        <v>0</v>
      </c>
      <c r="AQ80" s="7">
        <f t="shared" si="22"/>
        <v>0</v>
      </c>
      <c r="AS80" s="12">
        <f>Desember!H26</f>
        <v>0</v>
      </c>
      <c r="AT80" s="12">
        <f>Desember!I26</f>
        <v>0</v>
      </c>
      <c r="AU80" s="7">
        <f t="shared" si="23"/>
        <v>0</v>
      </c>
    </row>
    <row r="81" spans="1:48" x14ac:dyDescent="0.3">
      <c r="A81" s="12">
        <f>Janúar!H27</f>
        <v>0</v>
      </c>
      <c r="B81" s="12">
        <f>Janúar!I27</f>
        <v>0</v>
      </c>
      <c r="C81" s="7">
        <f t="shared" si="12"/>
        <v>0</v>
      </c>
      <c r="E81" s="12">
        <f>Febrúar!H27</f>
        <v>0</v>
      </c>
      <c r="F81" s="12">
        <f>Febrúar!I27</f>
        <v>0</v>
      </c>
      <c r="G81" s="7">
        <f t="shared" si="13"/>
        <v>0</v>
      </c>
      <c r="I81" s="12">
        <f>Mars!H27</f>
        <v>0</v>
      </c>
      <c r="J81" s="12">
        <f>Mars!I27</f>
        <v>0</v>
      </c>
      <c r="K81" s="7">
        <f t="shared" si="14"/>
        <v>0</v>
      </c>
      <c r="M81" s="12">
        <f>Apríl!H27</f>
        <v>0</v>
      </c>
      <c r="N81" s="12">
        <f>Apríl!I27</f>
        <v>0</v>
      </c>
      <c r="O81" s="7">
        <f t="shared" si="15"/>
        <v>0</v>
      </c>
      <c r="Q81" s="12">
        <f>Maí!H27</f>
        <v>0</v>
      </c>
      <c r="R81" s="12">
        <f>Maí!I27</f>
        <v>0</v>
      </c>
      <c r="S81" s="7">
        <f t="shared" si="16"/>
        <v>0</v>
      </c>
      <c r="U81" s="12">
        <f>Júní!H27</f>
        <v>0</v>
      </c>
      <c r="V81" s="12">
        <f>Júní!I27</f>
        <v>0</v>
      </c>
      <c r="W81" s="7">
        <f t="shared" si="17"/>
        <v>0</v>
      </c>
      <c r="Y81" s="12">
        <f>Júlí!H27</f>
        <v>0</v>
      </c>
      <c r="Z81" s="12">
        <f>Júlí!I27</f>
        <v>0</v>
      </c>
      <c r="AA81" s="7">
        <f t="shared" si="18"/>
        <v>0</v>
      </c>
      <c r="AC81" s="12">
        <f>Ágúst!H27</f>
        <v>0</v>
      </c>
      <c r="AD81" s="12">
        <f>Ágúst!I27</f>
        <v>0</v>
      </c>
      <c r="AE81" s="7">
        <f t="shared" si="19"/>
        <v>0</v>
      </c>
      <c r="AG81" s="12">
        <f>September!H27</f>
        <v>0</v>
      </c>
      <c r="AH81" s="12">
        <f>September!I27</f>
        <v>0</v>
      </c>
      <c r="AI81" s="7">
        <f t="shared" si="20"/>
        <v>0</v>
      </c>
      <c r="AK81" s="12">
        <f>Október!H27</f>
        <v>0</v>
      </c>
      <c r="AL81" s="12">
        <f>Október!I27</f>
        <v>0</v>
      </c>
      <c r="AM81" s="7">
        <f t="shared" si="21"/>
        <v>0</v>
      </c>
      <c r="AO81" s="12">
        <f>Nóvember!H27</f>
        <v>0</v>
      </c>
      <c r="AP81" s="12">
        <f>Nóvember!I27</f>
        <v>0</v>
      </c>
      <c r="AQ81" s="7">
        <f t="shared" si="22"/>
        <v>0</v>
      </c>
      <c r="AS81" s="12">
        <f>Desember!H27</f>
        <v>0</v>
      </c>
      <c r="AT81" s="12">
        <f>Desember!I27</f>
        <v>0</v>
      </c>
      <c r="AU81" s="7">
        <f t="shared" si="23"/>
        <v>0</v>
      </c>
    </row>
    <row r="82" spans="1:48" x14ac:dyDescent="0.3">
      <c r="A82" s="12">
        <f>Janúar!H28</f>
        <v>0</v>
      </c>
      <c r="B82" s="12">
        <f>Janúar!I28</f>
        <v>0</v>
      </c>
      <c r="C82" s="7">
        <f t="shared" si="12"/>
        <v>0</v>
      </c>
      <c r="E82" s="12">
        <f>Febrúar!H28</f>
        <v>0</v>
      </c>
      <c r="F82" s="12">
        <f>Febrúar!I28</f>
        <v>0</v>
      </c>
      <c r="G82" s="7">
        <f t="shared" si="13"/>
        <v>0</v>
      </c>
      <c r="I82" s="12">
        <f>Mars!H28</f>
        <v>0</v>
      </c>
      <c r="J82" s="12">
        <f>Mars!I28</f>
        <v>0</v>
      </c>
      <c r="K82" s="7">
        <f t="shared" si="14"/>
        <v>0</v>
      </c>
      <c r="M82" s="12">
        <f>Apríl!H28</f>
        <v>0</v>
      </c>
      <c r="N82" s="12">
        <f>Apríl!I28</f>
        <v>0</v>
      </c>
      <c r="O82" s="7">
        <f t="shared" si="15"/>
        <v>0</v>
      </c>
      <c r="Q82" s="12">
        <f>Maí!H28</f>
        <v>0</v>
      </c>
      <c r="R82" s="12">
        <f>Maí!I28</f>
        <v>0</v>
      </c>
      <c r="S82" s="7">
        <f t="shared" si="16"/>
        <v>0</v>
      </c>
      <c r="U82" s="12">
        <f>Júní!H28</f>
        <v>0</v>
      </c>
      <c r="V82" s="12">
        <f>Júní!I28</f>
        <v>0</v>
      </c>
      <c r="W82" s="7">
        <f t="shared" si="17"/>
        <v>0</v>
      </c>
      <c r="Y82" s="12">
        <f>Júlí!H28</f>
        <v>0</v>
      </c>
      <c r="Z82" s="12">
        <f>Júlí!I28</f>
        <v>0</v>
      </c>
      <c r="AA82" s="7">
        <f t="shared" si="18"/>
        <v>0</v>
      </c>
      <c r="AC82" s="12">
        <f>Ágúst!H28</f>
        <v>0</v>
      </c>
      <c r="AD82" s="12">
        <f>Ágúst!I28</f>
        <v>0</v>
      </c>
      <c r="AE82" s="7">
        <f t="shared" si="19"/>
        <v>0</v>
      </c>
      <c r="AG82" s="12">
        <f>September!H28</f>
        <v>0</v>
      </c>
      <c r="AH82" s="12">
        <f>September!I28</f>
        <v>0</v>
      </c>
      <c r="AI82" s="7">
        <f t="shared" si="20"/>
        <v>0</v>
      </c>
      <c r="AK82" s="12">
        <f>Október!H28</f>
        <v>0</v>
      </c>
      <c r="AL82" s="12">
        <f>Október!I28</f>
        <v>0</v>
      </c>
      <c r="AM82" s="7">
        <f t="shared" si="21"/>
        <v>0</v>
      </c>
      <c r="AO82" s="12">
        <f>Nóvember!H28</f>
        <v>0</v>
      </c>
      <c r="AP82" s="12">
        <f>Nóvember!I28</f>
        <v>0</v>
      </c>
      <c r="AQ82" s="7">
        <f t="shared" si="22"/>
        <v>0</v>
      </c>
      <c r="AS82" s="12">
        <f>Desember!H28</f>
        <v>0</v>
      </c>
      <c r="AT82" s="12">
        <f>Desember!I28</f>
        <v>0</v>
      </c>
      <c r="AU82" s="7">
        <f t="shared" si="23"/>
        <v>0</v>
      </c>
    </row>
    <row r="83" spans="1:48" x14ac:dyDescent="0.3">
      <c r="A83" s="12">
        <f>Janúar!H29</f>
        <v>0</v>
      </c>
      <c r="B83" s="12">
        <f>Janúar!I29</f>
        <v>0</v>
      </c>
      <c r="C83" s="7">
        <f t="shared" si="12"/>
        <v>0</v>
      </c>
      <c r="E83" s="12">
        <f>Febrúar!H29</f>
        <v>0</v>
      </c>
      <c r="F83" s="12">
        <f>Febrúar!I29</f>
        <v>0</v>
      </c>
      <c r="G83" s="7">
        <f t="shared" si="13"/>
        <v>0</v>
      </c>
      <c r="I83" s="12">
        <f>Mars!H29</f>
        <v>0</v>
      </c>
      <c r="J83" s="12">
        <f>Mars!I29</f>
        <v>0</v>
      </c>
      <c r="K83" s="7">
        <f t="shared" si="14"/>
        <v>0</v>
      </c>
      <c r="M83" s="12">
        <f>Apríl!H29</f>
        <v>0</v>
      </c>
      <c r="N83" s="12">
        <f>Apríl!I29</f>
        <v>0</v>
      </c>
      <c r="O83" s="7">
        <f t="shared" si="15"/>
        <v>0</v>
      </c>
      <c r="Q83" s="12">
        <f>Maí!H29</f>
        <v>0</v>
      </c>
      <c r="R83" s="12">
        <f>Maí!I29</f>
        <v>0</v>
      </c>
      <c r="S83" s="7">
        <f t="shared" si="16"/>
        <v>0</v>
      </c>
      <c r="U83" s="12">
        <f>Júní!H29</f>
        <v>0</v>
      </c>
      <c r="V83" s="12">
        <f>Júní!I29</f>
        <v>0</v>
      </c>
      <c r="W83" s="7">
        <f t="shared" si="17"/>
        <v>0</v>
      </c>
      <c r="Y83" s="12">
        <f>Júlí!H29</f>
        <v>0</v>
      </c>
      <c r="Z83" s="12">
        <f>Júlí!I29</f>
        <v>0</v>
      </c>
      <c r="AA83" s="7">
        <f t="shared" si="18"/>
        <v>0</v>
      </c>
      <c r="AC83" s="12">
        <f>Ágúst!H29</f>
        <v>0</v>
      </c>
      <c r="AD83" s="12">
        <f>Ágúst!I29</f>
        <v>0</v>
      </c>
      <c r="AE83" s="7">
        <f t="shared" si="19"/>
        <v>0</v>
      </c>
      <c r="AG83" s="12">
        <f>September!H29</f>
        <v>0</v>
      </c>
      <c r="AH83" s="12">
        <f>September!I29</f>
        <v>0</v>
      </c>
      <c r="AI83" s="7">
        <f t="shared" si="20"/>
        <v>0</v>
      </c>
      <c r="AK83" s="12">
        <f>Október!H29</f>
        <v>0</v>
      </c>
      <c r="AL83" s="12">
        <f>Október!I29</f>
        <v>0</v>
      </c>
      <c r="AM83" s="7">
        <f t="shared" si="21"/>
        <v>0</v>
      </c>
      <c r="AO83" s="12">
        <f>Nóvember!H29</f>
        <v>0</v>
      </c>
      <c r="AP83" s="12">
        <f>Nóvember!I29</f>
        <v>0</v>
      </c>
      <c r="AQ83" s="7">
        <f t="shared" si="22"/>
        <v>0</v>
      </c>
      <c r="AS83" s="12">
        <f>Desember!H29</f>
        <v>0</v>
      </c>
      <c r="AT83" s="12">
        <f>Desember!I29</f>
        <v>0</v>
      </c>
      <c r="AU83" s="7">
        <f t="shared" si="23"/>
        <v>0</v>
      </c>
    </row>
    <row r="84" spans="1:48" x14ac:dyDescent="0.3">
      <c r="A84" s="12">
        <f>Janúar!H30</f>
        <v>0</v>
      </c>
      <c r="B84" s="12">
        <f>Janúar!I30</f>
        <v>0</v>
      </c>
      <c r="C84" s="7">
        <f t="shared" si="12"/>
        <v>0</v>
      </c>
      <c r="E84" s="12">
        <f>Febrúar!H30</f>
        <v>0</v>
      </c>
      <c r="F84" s="12">
        <f>Febrúar!I30</f>
        <v>0</v>
      </c>
      <c r="G84" s="7">
        <f t="shared" si="13"/>
        <v>0</v>
      </c>
      <c r="I84" s="12">
        <f>Mars!H30</f>
        <v>0</v>
      </c>
      <c r="J84" s="12">
        <f>Mars!I30</f>
        <v>0</v>
      </c>
      <c r="K84" s="7">
        <f t="shared" si="14"/>
        <v>0</v>
      </c>
      <c r="M84" s="12">
        <f>Apríl!H30</f>
        <v>0</v>
      </c>
      <c r="N84" s="12">
        <f>Apríl!I30</f>
        <v>0</v>
      </c>
      <c r="O84" s="7">
        <f t="shared" si="15"/>
        <v>0</v>
      </c>
      <c r="Q84" s="12">
        <f>Maí!H30</f>
        <v>0</v>
      </c>
      <c r="R84" s="12">
        <f>Maí!I30</f>
        <v>0</v>
      </c>
      <c r="S84" s="7">
        <f t="shared" si="16"/>
        <v>0</v>
      </c>
      <c r="U84" s="12">
        <f>Júní!H30</f>
        <v>0</v>
      </c>
      <c r="V84" s="12">
        <f>Júní!I30</f>
        <v>0</v>
      </c>
      <c r="W84" s="7">
        <f t="shared" si="17"/>
        <v>0</v>
      </c>
      <c r="Y84" s="12">
        <f>Júlí!H30</f>
        <v>0</v>
      </c>
      <c r="Z84" s="12">
        <f>Júlí!I30</f>
        <v>0</v>
      </c>
      <c r="AA84" s="7">
        <f t="shared" si="18"/>
        <v>0</v>
      </c>
      <c r="AC84" s="12">
        <f>Ágúst!H30</f>
        <v>0</v>
      </c>
      <c r="AD84" s="12">
        <f>Ágúst!I30</f>
        <v>0</v>
      </c>
      <c r="AE84" s="7">
        <f t="shared" si="19"/>
        <v>0</v>
      </c>
      <c r="AG84" s="12">
        <f>September!H30</f>
        <v>0</v>
      </c>
      <c r="AH84" s="12">
        <f>September!I30</f>
        <v>0</v>
      </c>
      <c r="AI84" s="7">
        <f t="shared" si="20"/>
        <v>0</v>
      </c>
      <c r="AK84" s="12">
        <f>Október!H30</f>
        <v>0</v>
      </c>
      <c r="AL84" s="12">
        <f>Október!I30</f>
        <v>0</v>
      </c>
      <c r="AM84" s="7">
        <f t="shared" si="21"/>
        <v>0</v>
      </c>
      <c r="AO84" s="12">
        <f>Nóvember!H30</f>
        <v>0</v>
      </c>
      <c r="AP84" s="12">
        <f>Nóvember!I30</f>
        <v>0</v>
      </c>
      <c r="AQ84" s="7">
        <f t="shared" si="22"/>
        <v>0</v>
      </c>
      <c r="AS84" s="12">
        <f>Desember!H30</f>
        <v>0</v>
      </c>
      <c r="AT84" s="12">
        <f>Desember!I30</f>
        <v>0</v>
      </c>
      <c r="AU84" s="7">
        <f t="shared" si="23"/>
        <v>0</v>
      </c>
    </row>
    <row r="85" spans="1:48" x14ac:dyDescent="0.3">
      <c r="A85" s="12">
        <f>Janúar!H31</f>
        <v>0</v>
      </c>
      <c r="B85" s="12">
        <f>Janúar!I31</f>
        <v>0</v>
      </c>
      <c r="C85" s="7">
        <f t="shared" si="12"/>
        <v>0</v>
      </c>
      <c r="E85" s="12">
        <f>Febrúar!H31</f>
        <v>0</v>
      </c>
      <c r="F85" s="12">
        <f>Febrúar!I31</f>
        <v>0</v>
      </c>
      <c r="G85" s="7">
        <f t="shared" si="13"/>
        <v>0</v>
      </c>
      <c r="I85" s="12">
        <f>Mars!H31</f>
        <v>0</v>
      </c>
      <c r="J85" s="12">
        <f>Mars!I31</f>
        <v>0</v>
      </c>
      <c r="K85" s="7">
        <f t="shared" si="14"/>
        <v>0</v>
      </c>
      <c r="M85" s="12">
        <f>Apríl!H31</f>
        <v>0</v>
      </c>
      <c r="N85" s="12">
        <f>Apríl!I31</f>
        <v>0</v>
      </c>
      <c r="O85" s="7">
        <f t="shared" si="15"/>
        <v>0</v>
      </c>
      <c r="Q85" s="12">
        <f>Maí!H31</f>
        <v>0</v>
      </c>
      <c r="R85" s="12">
        <f>Maí!I31</f>
        <v>0</v>
      </c>
      <c r="S85" s="7">
        <f t="shared" si="16"/>
        <v>0</v>
      </c>
      <c r="U85" s="12">
        <f>Júní!H31</f>
        <v>0</v>
      </c>
      <c r="V85" s="12">
        <f>Júní!I31</f>
        <v>0</v>
      </c>
      <c r="W85" s="7">
        <f t="shared" si="17"/>
        <v>0</v>
      </c>
      <c r="Y85" s="12">
        <f>Júlí!H31</f>
        <v>0</v>
      </c>
      <c r="Z85" s="12">
        <f>Júlí!I31</f>
        <v>0</v>
      </c>
      <c r="AA85" s="7">
        <f t="shared" si="18"/>
        <v>0</v>
      </c>
      <c r="AC85" s="12">
        <f>Ágúst!H31</f>
        <v>0</v>
      </c>
      <c r="AD85" s="12">
        <f>Ágúst!I31</f>
        <v>0</v>
      </c>
      <c r="AE85" s="7">
        <f t="shared" si="19"/>
        <v>0</v>
      </c>
      <c r="AG85" s="12">
        <f>September!H31</f>
        <v>0</v>
      </c>
      <c r="AH85" s="12">
        <f>September!I31</f>
        <v>0</v>
      </c>
      <c r="AI85" s="7">
        <f t="shared" si="20"/>
        <v>0</v>
      </c>
      <c r="AK85" s="12">
        <f>Október!H31</f>
        <v>0</v>
      </c>
      <c r="AL85" s="12">
        <f>Október!I31</f>
        <v>0</v>
      </c>
      <c r="AM85" s="7">
        <f t="shared" si="21"/>
        <v>0</v>
      </c>
      <c r="AO85" s="12">
        <f>Nóvember!H31</f>
        <v>0</v>
      </c>
      <c r="AP85" s="12">
        <f>Nóvember!I31</f>
        <v>0</v>
      </c>
      <c r="AQ85" s="7">
        <f t="shared" si="22"/>
        <v>0</v>
      </c>
      <c r="AS85" s="12">
        <f>Desember!H31</f>
        <v>0</v>
      </c>
      <c r="AT85" s="12">
        <f>Desember!I31</f>
        <v>0</v>
      </c>
      <c r="AU85" s="7">
        <f t="shared" si="23"/>
        <v>0</v>
      </c>
    </row>
    <row r="86" spans="1:48" x14ac:dyDescent="0.3">
      <c r="A86" s="12">
        <f>Janúar!H32</f>
        <v>0</v>
      </c>
      <c r="B86" s="12">
        <f>Janúar!I32</f>
        <v>0</v>
      </c>
      <c r="C86" s="7">
        <f t="shared" si="12"/>
        <v>0</v>
      </c>
      <c r="E86" s="12">
        <f>Febrúar!H32</f>
        <v>0</v>
      </c>
      <c r="F86" s="12">
        <f>Febrúar!I32</f>
        <v>0</v>
      </c>
      <c r="G86" s="7">
        <f t="shared" si="13"/>
        <v>0</v>
      </c>
      <c r="I86" s="12">
        <f>Mars!H32</f>
        <v>0</v>
      </c>
      <c r="J86" s="12">
        <f>Mars!I32</f>
        <v>0</v>
      </c>
      <c r="K86" s="7">
        <f t="shared" si="14"/>
        <v>0</v>
      </c>
      <c r="M86" s="12">
        <f>Apríl!H32</f>
        <v>0</v>
      </c>
      <c r="N86" s="12">
        <f>Apríl!I32</f>
        <v>0</v>
      </c>
      <c r="O86" s="7">
        <f t="shared" si="15"/>
        <v>0</v>
      </c>
      <c r="Q86" s="12">
        <f>Maí!H32</f>
        <v>0</v>
      </c>
      <c r="R86" s="12">
        <f>Maí!I32</f>
        <v>0</v>
      </c>
      <c r="S86" s="7">
        <f t="shared" si="16"/>
        <v>0</v>
      </c>
      <c r="U86" s="12">
        <f>Júní!H32</f>
        <v>0</v>
      </c>
      <c r="V86" s="12">
        <f>Júní!I32</f>
        <v>0</v>
      </c>
      <c r="W86" s="7">
        <f t="shared" si="17"/>
        <v>0</v>
      </c>
      <c r="Y86" s="12">
        <f>Júlí!H32</f>
        <v>0</v>
      </c>
      <c r="Z86" s="12">
        <f>Júlí!I32</f>
        <v>0</v>
      </c>
      <c r="AA86" s="7">
        <f t="shared" si="18"/>
        <v>0</v>
      </c>
      <c r="AC86" s="12">
        <f>Ágúst!H32</f>
        <v>0</v>
      </c>
      <c r="AD86" s="12">
        <f>Ágúst!I32</f>
        <v>0</v>
      </c>
      <c r="AE86" s="7">
        <f t="shared" si="19"/>
        <v>0</v>
      </c>
      <c r="AG86" s="12">
        <f>September!H32</f>
        <v>0</v>
      </c>
      <c r="AH86" s="12">
        <f>September!I32</f>
        <v>0</v>
      </c>
      <c r="AI86" s="7">
        <f t="shared" si="20"/>
        <v>0</v>
      </c>
      <c r="AK86" s="12">
        <f>Október!H32</f>
        <v>0</v>
      </c>
      <c r="AL86" s="12">
        <f>Október!I32</f>
        <v>0</v>
      </c>
      <c r="AM86" s="7">
        <f t="shared" si="21"/>
        <v>0</v>
      </c>
      <c r="AO86" s="12">
        <f>Nóvember!H32</f>
        <v>0</v>
      </c>
      <c r="AP86" s="12">
        <f>Nóvember!I32</f>
        <v>0</v>
      </c>
      <c r="AQ86" s="7">
        <f t="shared" si="22"/>
        <v>0</v>
      </c>
      <c r="AS86" s="12">
        <f>Desember!H32</f>
        <v>0</v>
      </c>
      <c r="AT86" s="12">
        <f>Desember!I32</f>
        <v>0</v>
      </c>
      <c r="AU86" s="7">
        <f t="shared" si="23"/>
        <v>0</v>
      </c>
    </row>
    <row r="87" spans="1:48" x14ac:dyDescent="0.3">
      <c r="A87" s="12">
        <f>Janúar!H33</f>
        <v>0</v>
      </c>
      <c r="B87" s="12">
        <f>Janúar!I33</f>
        <v>0</v>
      </c>
      <c r="C87" s="7">
        <f t="shared" si="12"/>
        <v>0</v>
      </c>
      <c r="E87" s="12">
        <f>Febrúar!H33</f>
        <v>0</v>
      </c>
      <c r="F87" s="12">
        <f>Febrúar!I33</f>
        <v>0</v>
      </c>
      <c r="G87" s="7">
        <f t="shared" si="13"/>
        <v>0</v>
      </c>
      <c r="I87" s="12">
        <f>Mars!H33</f>
        <v>0</v>
      </c>
      <c r="J87" s="12">
        <f>Mars!I33</f>
        <v>0</v>
      </c>
      <c r="K87" s="7">
        <f t="shared" si="14"/>
        <v>0</v>
      </c>
      <c r="M87" s="12">
        <f>Apríl!H33</f>
        <v>0</v>
      </c>
      <c r="N87" s="12">
        <f>Apríl!I33</f>
        <v>0</v>
      </c>
      <c r="O87" s="7">
        <f t="shared" si="15"/>
        <v>0</v>
      </c>
      <c r="Q87" s="12">
        <f>Maí!H33</f>
        <v>0</v>
      </c>
      <c r="R87" s="12">
        <f>Maí!I33</f>
        <v>0</v>
      </c>
      <c r="S87" s="7">
        <f t="shared" si="16"/>
        <v>0</v>
      </c>
      <c r="U87" s="12">
        <f>Júní!H33</f>
        <v>0</v>
      </c>
      <c r="V87" s="12">
        <f>Júní!I33</f>
        <v>0</v>
      </c>
      <c r="W87" s="7">
        <f t="shared" si="17"/>
        <v>0</v>
      </c>
      <c r="Y87" s="12">
        <f>Júlí!H33</f>
        <v>0</v>
      </c>
      <c r="Z87" s="12">
        <f>Júlí!I33</f>
        <v>0</v>
      </c>
      <c r="AA87" s="7">
        <f t="shared" si="18"/>
        <v>0</v>
      </c>
      <c r="AC87" s="12">
        <f>Ágúst!H33</f>
        <v>0</v>
      </c>
      <c r="AD87" s="12">
        <f>Ágúst!I33</f>
        <v>0</v>
      </c>
      <c r="AE87" s="7">
        <f t="shared" si="19"/>
        <v>0</v>
      </c>
      <c r="AG87" s="12">
        <f>September!H33</f>
        <v>0</v>
      </c>
      <c r="AH87" s="12">
        <f>September!I33</f>
        <v>0</v>
      </c>
      <c r="AI87" s="7">
        <f t="shared" si="20"/>
        <v>0</v>
      </c>
      <c r="AK87" s="12">
        <f>Október!H33</f>
        <v>0</v>
      </c>
      <c r="AL87" s="12">
        <f>Október!I33</f>
        <v>0</v>
      </c>
      <c r="AM87" s="7">
        <f t="shared" si="21"/>
        <v>0</v>
      </c>
      <c r="AO87" s="12">
        <f>Nóvember!H33</f>
        <v>0</v>
      </c>
      <c r="AP87" s="12">
        <f>Nóvember!I33</f>
        <v>0</v>
      </c>
      <c r="AQ87" s="7">
        <f t="shared" si="22"/>
        <v>0</v>
      </c>
      <c r="AS87" s="12">
        <f>Desember!H33</f>
        <v>0</v>
      </c>
      <c r="AT87" s="12">
        <f>Desember!I33</f>
        <v>0</v>
      </c>
      <c r="AU87" s="7">
        <f t="shared" si="23"/>
        <v>0</v>
      </c>
    </row>
    <row r="88" spans="1:48" x14ac:dyDescent="0.3">
      <c r="A88" s="12">
        <f>Janúar!H34</f>
        <v>0</v>
      </c>
      <c r="B88" s="12">
        <f>Janúar!I34</f>
        <v>0</v>
      </c>
      <c r="C88" s="7">
        <f t="shared" si="12"/>
        <v>0</v>
      </c>
      <c r="E88" s="12">
        <f>Febrúar!H34</f>
        <v>0</v>
      </c>
      <c r="F88" s="12">
        <f>Febrúar!I34</f>
        <v>0</v>
      </c>
      <c r="G88" s="7">
        <f t="shared" si="13"/>
        <v>0</v>
      </c>
      <c r="I88" s="12">
        <f>Mars!H34</f>
        <v>0</v>
      </c>
      <c r="J88" s="12">
        <f>Mars!I34</f>
        <v>0</v>
      </c>
      <c r="K88" s="7">
        <f t="shared" si="14"/>
        <v>0</v>
      </c>
      <c r="M88" s="12">
        <f>Apríl!H34</f>
        <v>0</v>
      </c>
      <c r="N88" s="12">
        <f>Apríl!I34</f>
        <v>0</v>
      </c>
      <c r="O88" s="7">
        <f t="shared" si="15"/>
        <v>0</v>
      </c>
      <c r="Q88" s="12">
        <f>Maí!H34</f>
        <v>0</v>
      </c>
      <c r="R88" s="12">
        <f>Maí!I34</f>
        <v>0</v>
      </c>
      <c r="S88" s="7">
        <f t="shared" si="16"/>
        <v>0</v>
      </c>
      <c r="U88" s="12">
        <f>Júní!H34</f>
        <v>0</v>
      </c>
      <c r="V88" s="12">
        <f>Júní!I34</f>
        <v>0</v>
      </c>
      <c r="W88" s="7">
        <f t="shared" si="17"/>
        <v>0</v>
      </c>
      <c r="Y88" s="12">
        <f>Júlí!H34</f>
        <v>0</v>
      </c>
      <c r="Z88" s="12">
        <f>Júlí!I34</f>
        <v>0</v>
      </c>
      <c r="AA88" s="7">
        <f t="shared" si="18"/>
        <v>0</v>
      </c>
      <c r="AC88" s="12">
        <f>Ágúst!H34</f>
        <v>0</v>
      </c>
      <c r="AD88" s="12">
        <f>Ágúst!I34</f>
        <v>0</v>
      </c>
      <c r="AE88" s="7">
        <f t="shared" si="19"/>
        <v>0</v>
      </c>
      <c r="AG88" s="12">
        <f>September!H34</f>
        <v>0</v>
      </c>
      <c r="AH88" s="12">
        <f>September!I34</f>
        <v>0</v>
      </c>
      <c r="AI88" s="7">
        <f t="shared" si="20"/>
        <v>0</v>
      </c>
      <c r="AK88" s="12">
        <f>Október!H34</f>
        <v>0</v>
      </c>
      <c r="AL88" s="12">
        <f>Október!I34</f>
        <v>0</v>
      </c>
      <c r="AM88" s="7">
        <f t="shared" si="21"/>
        <v>0</v>
      </c>
      <c r="AO88" s="12">
        <f>Nóvember!H34</f>
        <v>0</v>
      </c>
      <c r="AP88" s="12">
        <f>Nóvember!I34</f>
        <v>0</v>
      </c>
      <c r="AQ88" s="7">
        <f t="shared" si="22"/>
        <v>0</v>
      </c>
      <c r="AS88" s="12">
        <f>Desember!H34</f>
        <v>0</v>
      </c>
      <c r="AT88" s="12">
        <f>Desember!I34</f>
        <v>0</v>
      </c>
      <c r="AU88" s="7">
        <f t="shared" si="23"/>
        <v>0</v>
      </c>
    </row>
    <row r="89" spans="1:48" x14ac:dyDescent="0.3">
      <c r="A89" s="12">
        <f>SUM(A65:A88)</f>
        <v>0</v>
      </c>
      <c r="C89" s="12">
        <f>SUM(C65:C88)</f>
        <v>0</v>
      </c>
      <c r="D89" s="7" t="s">
        <v>27</v>
      </c>
      <c r="E89" s="12">
        <f>SUM(E65:E88)</f>
        <v>0</v>
      </c>
      <c r="G89" s="12">
        <f>SUM(G65:G88)</f>
        <v>0</v>
      </c>
      <c r="H89" s="7" t="s">
        <v>28</v>
      </c>
      <c r="I89" s="12">
        <f>SUM(I65:I88)</f>
        <v>0</v>
      </c>
      <c r="K89" s="12">
        <f>SUM(K65:K88)</f>
        <v>0</v>
      </c>
      <c r="L89" s="7" t="s">
        <v>29</v>
      </c>
      <c r="M89" s="12">
        <f>SUM(M65:M88)</f>
        <v>0</v>
      </c>
      <c r="O89" s="12">
        <f>SUM(O65:O88)</f>
        <v>0</v>
      </c>
      <c r="P89" s="7" t="s">
        <v>39</v>
      </c>
      <c r="Q89" s="12">
        <f>SUM(Q65:Q88)</f>
        <v>0</v>
      </c>
      <c r="S89" s="12">
        <f>SUM(S65:S88)</f>
        <v>0</v>
      </c>
      <c r="T89" s="7" t="s">
        <v>31</v>
      </c>
      <c r="U89" s="12">
        <f>SUM(U65:U88)</f>
        <v>0</v>
      </c>
      <c r="W89" s="12">
        <f>SUM(W65:W88)</f>
        <v>0</v>
      </c>
      <c r="X89" s="7" t="s">
        <v>32</v>
      </c>
      <c r="Y89" s="12">
        <f>SUM(Y65:Y88)</f>
        <v>0</v>
      </c>
      <c r="AA89" s="12">
        <f>SUM(AA65:AA88)</f>
        <v>0</v>
      </c>
      <c r="AB89" s="7" t="s">
        <v>33</v>
      </c>
      <c r="AC89" s="12">
        <f>SUM(AC65:AC88)</f>
        <v>0</v>
      </c>
      <c r="AE89" s="12">
        <f>SUM(AE65:AE88)</f>
        <v>0</v>
      </c>
      <c r="AF89" s="7" t="s">
        <v>34</v>
      </c>
      <c r="AG89" s="12">
        <f>SUM(AG65:AG88)</f>
        <v>0</v>
      </c>
      <c r="AI89" s="12">
        <f>SUM(AI65:AI88)</f>
        <v>0</v>
      </c>
      <c r="AJ89" s="7" t="s">
        <v>35</v>
      </c>
      <c r="AK89" s="12">
        <f>SUM(AK65:AK88)</f>
        <v>0</v>
      </c>
      <c r="AM89" s="12">
        <f>SUM(AM65:AM88)</f>
        <v>0</v>
      </c>
      <c r="AN89" s="7" t="s">
        <v>36</v>
      </c>
      <c r="AO89" s="12">
        <f>SUM(AO65:AO88)</f>
        <v>0</v>
      </c>
      <c r="AQ89" s="12">
        <f>SUM(AQ65:AQ88)</f>
        <v>0</v>
      </c>
      <c r="AR89" s="7" t="s">
        <v>37</v>
      </c>
      <c r="AS89" s="12">
        <f>SUM(AS65:AS88)</f>
        <v>0</v>
      </c>
      <c r="AU89" s="12">
        <f>SUM(AU65:AU88)</f>
        <v>0</v>
      </c>
      <c r="AV89" s="7" t="s">
        <v>38</v>
      </c>
    </row>
    <row r="91" spans="1:48" x14ac:dyDescent="0.3">
      <c r="A91" s="7" t="s">
        <v>40</v>
      </c>
      <c r="B91" s="12">
        <f>A89+E89+I89+M89+Q89+U89+Y89+AC89+AG89+AK89+AO89+AS89</f>
        <v>0</v>
      </c>
    </row>
    <row r="92" spans="1:48" x14ac:dyDescent="0.3">
      <c r="A92" s="7" t="s">
        <v>26</v>
      </c>
      <c r="B92" s="7" t="e">
        <f>(C89+G89+K89+O89+S89+W89+AA89+AE89+AI89+AM89+AQ89+AU89)/B91</f>
        <v>#DIV/0!</v>
      </c>
    </row>
    <row r="95" spans="1:48" ht="21" x14ac:dyDescent="0.4">
      <c r="A95" s="17" t="s">
        <v>58</v>
      </c>
      <c r="B95" s="14"/>
      <c r="C95" s="14"/>
    </row>
    <row r="97" spans="1:7" x14ac:dyDescent="0.3">
      <c r="A97" s="213" t="s">
        <v>101</v>
      </c>
      <c r="B97" s="213"/>
      <c r="C97" s="213"/>
      <c r="D97" s="213"/>
      <c r="E97" s="213"/>
      <c r="F97" s="213"/>
      <c r="G97" s="18">
        <f>SUM(Janúar:Desember!F35)</f>
        <v>0</v>
      </c>
    </row>
    <row r="98" spans="1:7" ht="15" thickBot="1" x14ac:dyDescent="0.35">
      <c r="A98" s="213" t="s">
        <v>41</v>
      </c>
      <c r="B98" s="213"/>
      <c r="C98" s="213"/>
      <c r="D98" s="213"/>
      <c r="E98" s="213"/>
      <c r="F98" s="213"/>
      <c r="G98" s="19">
        <f>'Áætlun um rekstur og fjárstreym'!O14</f>
        <v>0</v>
      </c>
    </row>
    <row r="99" spans="1:7" ht="18.600000000000001" thickBot="1" x14ac:dyDescent="0.35">
      <c r="F99" s="20" t="s">
        <v>42</v>
      </c>
      <c r="G99" s="21" t="e">
        <f>G97/G98</f>
        <v>#DIV/0!</v>
      </c>
    </row>
    <row r="100" spans="1:7" ht="18" x14ac:dyDescent="0.3">
      <c r="F100" s="20"/>
      <c r="G100" s="10"/>
    </row>
    <row r="101" spans="1:7" x14ac:dyDescent="0.3">
      <c r="B101" s="12"/>
    </row>
    <row r="102" spans="1:7" x14ac:dyDescent="0.3">
      <c r="B102" s="12"/>
    </row>
    <row r="103" spans="1:7" x14ac:dyDescent="0.3">
      <c r="B103" s="12"/>
    </row>
  </sheetData>
  <sheetProtection algorithmName="SHA-512" hashValue="TbnSB5T0u4FGzPDLdI31sm8+6JqwgoBmn0KTiwiDNRfWQYp8byKhKITb63z8gRlKs805IT5F0hLDQaxayJcNiQ==" saltValue="QbnBIwTnhLhJ/3TPwg6KgQ==" spinCount="100000" sheet="1" objects="1" scenarios="1"/>
  <mergeCells count="5">
    <mergeCell ref="A97:F97"/>
    <mergeCell ref="A98:F98"/>
    <mergeCell ref="B3:D3"/>
    <mergeCell ref="B4:D4"/>
    <mergeCell ref="K14:L14"/>
  </mergeCells>
  <conditionalFormatting sqref="F21">
    <cfRule type="cellIs" dxfId="3" priority="1" operator="equal">
      <formula>500000</formula>
    </cfRule>
    <cfRule type="cellIs" dxfId="2" priority="2" operator="lessThan">
      <formula>500000</formula>
    </cfRule>
  </conditionalFormatting>
  <conditionalFormatting sqref="G12">
    <cfRule type="cellIs" dxfId="1" priority="13" operator="greaterThan">
      <formula>0</formula>
    </cfRule>
    <cfRule type="cellIs" dxfId="0" priority="14" operator="lessThan">
      <formula>0</formula>
    </cfRule>
  </conditionalFormatting>
  <dataValidations count="1">
    <dataValidation type="whole" allowBlank="1" showInputMessage="1" showErrorMessage="1" error="Talan verður að vera 1 eða 2" sqref="C2" xr:uid="{F3A70FF9-B903-46C3-AC99-CA4F0413CBB0}">
      <formula1>1</formula1>
      <formula2>2</formula2>
    </dataValidation>
  </dataValidations>
  <pageMargins left="0.7" right="0.7" top="0.75" bottom="0.75" header="0.3" footer="0.3"/>
  <pageSetup paperSize="9" orientation="portrait" verticalDpi="0" r:id="rId1"/>
  <ignoredErrors>
    <ignoredError sqref="G99" evalError="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4EC7E-5791-40A3-BACF-C41226C0FAB8}">
  <sheetPr codeName="Sheet12"/>
  <dimension ref="A1:E2"/>
  <sheetViews>
    <sheetView showGridLines="0" topLeftCell="XFD1" workbookViewId="0">
      <selection sqref="A1:XFD1048576"/>
    </sheetView>
  </sheetViews>
  <sheetFormatPr defaultColWidth="0" defaultRowHeight="10.199999999999999" x14ac:dyDescent="0.2"/>
  <cols>
    <col min="1" max="1" width="13.5546875" style="36" hidden="1" customWidth="1"/>
    <col min="2" max="2" width="9.33203125" style="36" hidden="1" customWidth="1"/>
    <col min="3" max="3" width="4.44140625" style="36" hidden="1" customWidth="1"/>
    <col min="4" max="4" width="8.109375" style="36" hidden="1" customWidth="1"/>
    <col min="5" max="5" width="18.44140625" style="36" hidden="1" customWidth="1"/>
    <col min="6" max="16384" width="9.109375" style="36" hidden="1"/>
  </cols>
  <sheetData>
    <row r="1" spans="1:5" x14ac:dyDescent="0.2">
      <c r="A1" s="35" t="s">
        <v>69</v>
      </c>
      <c r="B1" s="35" t="s">
        <v>70</v>
      </c>
      <c r="C1" s="35" t="s">
        <v>71</v>
      </c>
      <c r="D1" s="35" t="s">
        <v>72</v>
      </c>
      <c r="E1" s="35" t="s">
        <v>97</v>
      </c>
    </row>
    <row r="2" spans="1:5" x14ac:dyDescent="0.2">
      <c r="A2" s="36" t="str">
        <f>+Upplýsingar!B14</f>
        <v>Áætlun</v>
      </c>
      <c r="B2" s="36">
        <f>+Upplýsingar!C14</f>
        <v>2025</v>
      </c>
      <c r="C2" s="36">
        <f>+Upplýsingar!D14</f>
        <v>0</v>
      </c>
      <c r="D2" s="36">
        <f>+Upplýsingar!E14</f>
        <v>0</v>
      </c>
      <c r="E2" s="183">
        <f>+Upplýsingar!F14</f>
        <v>0</v>
      </c>
    </row>
  </sheetData>
  <sheetProtection algorithmName="SHA-512" hashValue="rZXLbA3izPWCxGHTS0r/bf+C5s1o+rmiGvAk3mdX7hfk3v13Btt0ERayPtkZiKngOiq2tyzsLJK1Uk4EzJBFeQ==" saltValue="1Q3rutZYE9iO7WI2HeJHkw==" spinCount="100000" sheet="1" objects="1" scenarios="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7534D-E4AD-4AC4-AE6F-2FE19017BB31}">
  <sheetPr codeName="Sheet13"/>
  <dimension ref="A1:K289"/>
  <sheetViews>
    <sheetView showGridLines="0" topLeftCell="XFD1" workbookViewId="0">
      <selection sqref="A1:XFD1048576"/>
    </sheetView>
  </sheetViews>
  <sheetFormatPr defaultColWidth="0" defaultRowHeight="10.199999999999999" x14ac:dyDescent="0.2"/>
  <cols>
    <col min="1" max="2" width="8.44140625" style="36" hidden="1" customWidth="1"/>
    <col min="3" max="3" width="18.44140625" style="36" hidden="1" customWidth="1"/>
    <col min="4" max="4" width="23.88671875" style="36" hidden="1" customWidth="1"/>
    <col min="5" max="5" width="39.44140625" style="36" hidden="1" customWidth="1"/>
    <col min="6" max="6" width="24.6640625" style="36" hidden="1" customWidth="1"/>
    <col min="7" max="7" width="31.44140625" style="36" hidden="1" customWidth="1"/>
    <col min="8" max="8" width="9.6640625" style="36" hidden="1" customWidth="1"/>
    <col min="9" max="9" width="15.109375" style="36" hidden="1" customWidth="1"/>
    <col min="10" max="10" width="17.6640625" style="36" hidden="1" customWidth="1"/>
    <col min="11" max="11" width="37" style="36" hidden="1" customWidth="1"/>
    <col min="12" max="16384" width="9.109375" style="36" hidden="1"/>
  </cols>
  <sheetData>
    <row r="1" spans="1:11" x14ac:dyDescent="0.2">
      <c r="A1" s="35" t="s">
        <v>72</v>
      </c>
      <c r="B1" s="35" t="s">
        <v>4</v>
      </c>
      <c r="C1" s="35" t="s">
        <v>20</v>
      </c>
      <c r="D1" s="35" t="s">
        <v>18</v>
      </c>
      <c r="E1" s="35" t="s">
        <v>19</v>
      </c>
      <c r="F1" s="35" t="s">
        <v>16</v>
      </c>
      <c r="G1" s="35" t="s">
        <v>74</v>
      </c>
      <c r="H1" s="35" t="s">
        <v>0</v>
      </c>
      <c r="I1" s="35" t="s">
        <v>75</v>
      </c>
      <c r="J1" s="35" t="s">
        <v>76</v>
      </c>
      <c r="K1" s="35" t="s">
        <v>77</v>
      </c>
    </row>
    <row r="2" spans="1:11" x14ac:dyDescent="0.2">
      <c r="A2" s="184">
        <f>Upplýsingar!$E$14</f>
        <v>0</v>
      </c>
      <c r="B2" s="36" t="s">
        <v>1</v>
      </c>
      <c r="C2" s="36">
        <f>+Janúar!B11</f>
        <v>0</v>
      </c>
      <c r="D2" s="36">
        <f>+Janúar!C11</f>
        <v>0</v>
      </c>
      <c r="E2" s="36">
        <f>+Janúar!D11</f>
        <v>0</v>
      </c>
      <c r="F2" s="36">
        <f>+Janúar!E11</f>
        <v>0</v>
      </c>
      <c r="G2" s="36">
        <f>+Janúar!F11</f>
        <v>0</v>
      </c>
      <c r="H2" s="36">
        <f>+Janúar!G11</f>
        <v>0</v>
      </c>
      <c r="I2" s="36">
        <f>+Janúar!H11</f>
        <v>0</v>
      </c>
      <c r="J2" s="36">
        <f>+Janúar!I11</f>
        <v>0</v>
      </c>
      <c r="K2" s="36">
        <f>+Janúar!J11</f>
        <v>0</v>
      </c>
    </row>
    <row r="3" spans="1:11" x14ac:dyDescent="0.2">
      <c r="A3" s="184">
        <f>Upplýsingar!$E$14</f>
        <v>0</v>
      </c>
      <c r="B3" s="36" t="s">
        <v>1</v>
      </c>
      <c r="C3" s="36">
        <f>+Janúar!B12</f>
        <v>0</v>
      </c>
      <c r="D3" s="36">
        <f>+Janúar!C12</f>
        <v>0</v>
      </c>
      <c r="E3" s="36">
        <f>+Janúar!D12</f>
        <v>0</v>
      </c>
      <c r="F3" s="36">
        <f>+Janúar!E12</f>
        <v>0</v>
      </c>
      <c r="G3" s="36">
        <f>+Janúar!F12</f>
        <v>0</v>
      </c>
      <c r="H3" s="36">
        <f>+Janúar!G12</f>
        <v>0</v>
      </c>
      <c r="I3" s="36">
        <f>+Janúar!H12</f>
        <v>0</v>
      </c>
      <c r="J3" s="36">
        <f>+Janúar!I12</f>
        <v>0</v>
      </c>
      <c r="K3" s="36">
        <f>+Janúar!J12</f>
        <v>0</v>
      </c>
    </row>
    <row r="4" spans="1:11" x14ac:dyDescent="0.2">
      <c r="A4" s="184">
        <f>Upplýsingar!$E$14</f>
        <v>0</v>
      </c>
      <c r="B4" s="36" t="s">
        <v>1</v>
      </c>
      <c r="C4" s="36">
        <f>+Janúar!B13</f>
        <v>0</v>
      </c>
      <c r="D4" s="36">
        <f>+Janúar!C13</f>
        <v>0</v>
      </c>
      <c r="E4" s="36">
        <f>+Janúar!D13</f>
        <v>0</v>
      </c>
      <c r="F4" s="36">
        <f>+Janúar!E13</f>
        <v>0</v>
      </c>
      <c r="G4" s="36">
        <f>+Janúar!F13</f>
        <v>0</v>
      </c>
      <c r="H4" s="36">
        <f>+Janúar!G13</f>
        <v>0</v>
      </c>
      <c r="I4" s="36">
        <f>+Janúar!H13</f>
        <v>0</v>
      </c>
      <c r="J4" s="36">
        <f>+Janúar!I13</f>
        <v>0</v>
      </c>
      <c r="K4" s="36">
        <f>+Janúar!J13</f>
        <v>0</v>
      </c>
    </row>
    <row r="5" spans="1:11" x14ac:dyDescent="0.2">
      <c r="A5" s="184">
        <f>Upplýsingar!$E$14</f>
        <v>0</v>
      </c>
      <c r="B5" s="36" t="s">
        <v>1</v>
      </c>
      <c r="C5" s="36">
        <f>+Janúar!B14</f>
        <v>0</v>
      </c>
      <c r="D5" s="36">
        <f>+Janúar!C14</f>
        <v>0</v>
      </c>
      <c r="E5" s="36">
        <f>+Janúar!D14</f>
        <v>0</v>
      </c>
      <c r="F5" s="36">
        <f>+Janúar!E14</f>
        <v>0</v>
      </c>
      <c r="G5" s="36">
        <f>+Janúar!F14</f>
        <v>0</v>
      </c>
      <c r="H5" s="36">
        <f>+Janúar!G14</f>
        <v>0</v>
      </c>
      <c r="I5" s="36">
        <f>+Janúar!H14</f>
        <v>0</v>
      </c>
      <c r="J5" s="36">
        <f>+Janúar!I14</f>
        <v>0</v>
      </c>
      <c r="K5" s="36">
        <f>+Janúar!J14</f>
        <v>0</v>
      </c>
    </row>
    <row r="6" spans="1:11" x14ac:dyDescent="0.2">
      <c r="A6" s="184">
        <f>Upplýsingar!$E$14</f>
        <v>0</v>
      </c>
      <c r="B6" s="36" t="s">
        <v>1</v>
      </c>
      <c r="C6" s="36">
        <f>+Janúar!B15</f>
        <v>0</v>
      </c>
      <c r="D6" s="36">
        <f>+Janúar!C15</f>
        <v>0</v>
      </c>
      <c r="E6" s="36">
        <f>+Janúar!D15</f>
        <v>0</v>
      </c>
      <c r="F6" s="36">
        <f>+Janúar!E15</f>
        <v>0</v>
      </c>
      <c r="G6" s="36">
        <f>+Janúar!F15</f>
        <v>0</v>
      </c>
      <c r="H6" s="36">
        <f>+Janúar!G15</f>
        <v>0</v>
      </c>
      <c r="I6" s="36">
        <f>+Janúar!H15</f>
        <v>0</v>
      </c>
      <c r="J6" s="36">
        <f>+Janúar!I15</f>
        <v>0</v>
      </c>
      <c r="K6" s="36">
        <f>+Janúar!J15</f>
        <v>0</v>
      </c>
    </row>
    <row r="7" spans="1:11" x14ac:dyDescent="0.2">
      <c r="A7" s="184">
        <f>Upplýsingar!$E$14</f>
        <v>0</v>
      </c>
      <c r="B7" s="36" t="s">
        <v>1</v>
      </c>
      <c r="C7" s="36">
        <f>+Janúar!B16</f>
        <v>0</v>
      </c>
      <c r="D7" s="36">
        <f>+Janúar!C16</f>
        <v>0</v>
      </c>
      <c r="E7" s="36">
        <f>+Janúar!D16</f>
        <v>0</v>
      </c>
      <c r="F7" s="36">
        <f>+Janúar!E16</f>
        <v>0</v>
      </c>
      <c r="G7" s="36">
        <f>+Janúar!F16</f>
        <v>0</v>
      </c>
      <c r="H7" s="36">
        <f>+Janúar!G16</f>
        <v>0</v>
      </c>
      <c r="I7" s="36">
        <f>+Janúar!H16</f>
        <v>0</v>
      </c>
      <c r="J7" s="36">
        <f>+Janúar!I16</f>
        <v>0</v>
      </c>
      <c r="K7" s="36">
        <f>+Janúar!J16</f>
        <v>0</v>
      </c>
    </row>
    <row r="8" spans="1:11" x14ac:dyDescent="0.2">
      <c r="A8" s="184">
        <f>Upplýsingar!$E$14</f>
        <v>0</v>
      </c>
      <c r="B8" s="36" t="s">
        <v>1</v>
      </c>
      <c r="C8" s="36">
        <f>+Janúar!B17</f>
        <v>0</v>
      </c>
      <c r="D8" s="36">
        <f>+Janúar!C17</f>
        <v>0</v>
      </c>
      <c r="E8" s="36">
        <f>+Janúar!D17</f>
        <v>0</v>
      </c>
      <c r="F8" s="36">
        <f>+Janúar!E17</f>
        <v>0</v>
      </c>
      <c r="G8" s="36">
        <f>+Janúar!F17</f>
        <v>0</v>
      </c>
      <c r="H8" s="36">
        <f>+Janúar!G17</f>
        <v>0</v>
      </c>
      <c r="I8" s="36">
        <f>+Janúar!H17</f>
        <v>0</v>
      </c>
      <c r="J8" s="36">
        <f>+Janúar!I17</f>
        <v>0</v>
      </c>
      <c r="K8" s="36">
        <f>+Janúar!J17</f>
        <v>0</v>
      </c>
    </row>
    <row r="9" spans="1:11" x14ac:dyDescent="0.2">
      <c r="A9" s="184">
        <f>Upplýsingar!$E$14</f>
        <v>0</v>
      </c>
      <c r="B9" s="36" t="s">
        <v>1</v>
      </c>
      <c r="C9" s="36">
        <f>+Janúar!B18</f>
        <v>0</v>
      </c>
      <c r="D9" s="36">
        <f>+Janúar!C18</f>
        <v>0</v>
      </c>
      <c r="E9" s="36">
        <f>+Janúar!D18</f>
        <v>0</v>
      </c>
      <c r="F9" s="36">
        <f>+Janúar!E18</f>
        <v>0</v>
      </c>
      <c r="G9" s="36">
        <f>+Janúar!F18</f>
        <v>0</v>
      </c>
      <c r="H9" s="36">
        <f>+Janúar!G18</f>
        <v>0</v>
      </c>
      <c r="I9" s="36">
        <f>+Janúar!H18</f>
        <v>0</v>
      </c>
      <c r="J9" s="36">
        <f>+Janúar!I18</f>
        <v>0</v>
      </c>
      <c r="K9" s="36">
        <f>+Janúar!J18</f>
        <v>0</v>
      </c>
    </row>
    <row r="10" spans="1:11" x14ac:dyDescent="0.2">
      <c r="A10" s="184">
        <f>Upplýsingar!$E$14</f>
        <v>0</v>
      </c>
      <c r="B10" s="36" t="s">
        <v>1</v>
      </c>
      <c r="C10" s="36">
        <f>+Janúar!B19</f>
        <v>0</v>
      </c>
      <c r="D10" s="36">
        <f>+Janúar!C19</f>
        <v>0</v>
      </c>
      <c r="E10" s="36">
        <f>+Janúar!D19</f>
        <v>0</v>
      </c>
      <c r="F10" s="36">
        <f>+Janúar!E19</f>
        <v>0</v>
      </c>
      <c r="G10" s="36">
        <f>+Janúar!F19</f>
        <v>0</v>
      </c>
      <c r="H10" s="36">
        <f>+Janúar!G19</f>
        <v>0</v>
      </c>
      <c r="I10" s="36">
        <f>+Janúar!H19</f>
        <v>0</v>
      </c>
      <c r="J10" s="36">
        <f>+Janúar!I19</f>
        <v>0</v>
      </c>
      <c r="K10" s="36">
        <f>+Janúar!J19</f>
        <v>0</v>
      </c>
    </row>
    <row r="11" spans="1:11" x14ac:dyDescent="0.2">
      <c r="A11" s="184">
        <f>Upplýsingar!$E$14</f>
        <v>0</v>
      </c>
      <c r="B11" s="36" t="s">
        <v>1</v>
      </c>
      <c r="C11" s="36">
        <f>+Janúar!B20</f>
        <v>0</v>
      </c>
      <c r="D11" s="36">
        <f>+Janúar!C20</f>
        <v>0</v>
      </c>
      <c r="E11" s="36">
        <f>+Janúar!D20</f>
        <v>0</v>
      </c>
      <c r="F11" s="36">
        <f>+Janúar!E20</f>
        <v>0</v>
      </c>
      <c r="G11" s="36">
        <f>+Janúar!F20</f>
        <v>0</v>
      </c>
      <c r="H11" s="36">
        <f>+Janúar!G20</f>
        <v>0</v>
      </c>
      <c r="I11" s="36">
        <f>+Janúar!H20</f>
        <v>0</v>
      </c>
      <c r="J11" s="36">
        <f>+Janúar!I20</f>
        <v>0</v>
      </c>
      <c r="K11" s="36">
        <f>+Janúar!J20</f>
        <v>0</v>
      </c>
    </row>
    <row r="12" spans="1:11" x14ac:dyDescent="0.2">
      <c r="A12" s="184">
        <f>Upplýsingar!$E$14</f>
        <v>0</v>
      </c>
      <c r="B12" s="36" t="s">
        <v>1</v>
      </c>
      <c r="C12" s="36">
        <f>+Janúar!B21</f>
        <v>0</v>
      </c>
      <c r="D12" s="36">
        <f>+Janúar!C21</f>
        <v>0</v>
      </c>
      <c r="E12" s="36">
        <f>+Janúar!D21</f>
        <v>0</v>
      </c>
      <c r="F12" s="36">
        <f>+Janúar!E21</f>
        <v>0</v>
      </c>
      <c r="G12" s="36">
        <f>+Janúar!F21</f>
        <v>0</v>
      </c>
      <c r="H12" s="36">
        <f>+Janúar!G21</f>
        <v>0</v>
      </c>
      <c r="I12" s="36">
        <f>+Janúar!H21</f>
        <v>0</v>
      </c>
      <c r="J12" s="36">
        <f>+Janúar!I21</f>
        <v>0</v>
      </c>
      <c r="K12" s="36">
        <f>+Janúar!J21</f>
        <v>0</v>
      </c>
    </row>
    <row r="13" spans="1:11" x14ac:dyDescent="0.2">
      <c r="A13" s="184">
        <f>Upplýsingar!$E$14</f>
        <v>0</v>
      </c>
      <c r="B13" s="36" t="s">
        <v>1</v>
      </c>
      <c r="C13" s="36">
        <f>+Janúar!B22</f>
        <v>0</v>
      </c>
      <c r="D13" s="36">
        <f>+Janúar!C22</f>
        <v>0</v>
      </c>
      <c r="E13" s="36">
        <f>+Janúar!D22</f>
        <v>0</v>
      </c>
      <c r="F13" s="36">
        <f>+Janúar!E22</f>
        <v>0</v>
      </c>
      <c r="G13" s="36">
        <f>+Janúar!F22</f>
        <v>0</v>
      </c>
      <c r="H13" s="36">
        <f>+Janúar!G22</f>
        <v>0</v>
      </c>
      <c r="I13" s="36">
        <f>+Janúar!H22</f>
        <v>0</v>
      </c>
      <c r="J13" s="36">
        <f>+Janúar!I22</f>
        <v>0</v>
      </c>
      <c r="K13" s="36">
        <f>+Janúar!J22</f>
        <v>0</v>
      </c>
    </row>
    <row r="14" spans="1:11" x14ac:dyDescent="0.2">
      <c r="A14" s="184">
        <f>Upplýsingar!$E$14</f>
        <v>0</v>
      </c>
      <c r="B14" s="36" t="s">
        <v>1</v>
      </c>
      <c r="C14" s="36">
        <f>+Janúar!B23</f>
        <v>0</v>
      </c>
      <c r="D14" s="36">
        <f>+Janúar!C23</f>
        <v>0</v>
      </c>
      <c r="E14" s="36">
        <f>+Janúar!D23</f>
        <v>0</v>
      </c>
      <c r="F14" s="36">
        <f>+Janúar!E23</f>
        <v>0</v>
      </c>
      <c r="G14" s="36">
        <f>+Janúar!F23</f>
        <v>0</v>
      </c>
      <c r="H14" s="36">
        <f>+Janúar!G23</f>
        <v>0</v>
      </c>
      <c r="I14" s="36">
        <f>+Janúar!H23</f>
        <v>0</v>
      </c>
      <c r="J14" s="36">
        <f>+Janúar!I23</f>
        <v>0</v>
      </c>
      <c r="K14" s="36">
        <f>+Janúar!J23</f>
        <v>0</v>
      </c>
    </row>
    <row r="15" spans="1:11" x14ac:dyDescent="0.2">
      <c r="A15" s="184">
        <f>Upplýsingar!$E$14</f>
        <v>0</v>
      </c>
      <c r="B15" s="36" t="s">
        <v>1</v>
      </c>
      <c r="C15" s="36">
        <f>+Janúar!B24</f>
        <v>0</v>
      </c>
      <c r="D15" s="36">
        <f>+Janúar!C24</f>
        <v>0</v>
      </c>
      <c r="E15" s="36">
        <f>+Janúar!D24</f>
        <v>0</v>
      </c>
      <c r="F15" s="36">
        <f>+Janúar!E24</f>
        <v>0</v>
      </c>
      <c r="G15" s="36">
        <f>+Janúar!F24</f>
        <v>0</v>
      </c>
      <c r="H15" s="36">
        <f>+Janúar!G24</f>
        <v>0</v>
      </c>
      <c r="I15" s="36">
        <f>+Janúar!H24</f>
        <v>0</v>
      </c>
      <c r="J15" s="36">
        <f>+Janúar!I24</f>
        <v>0</v>
      </c>
      <c r="K15" s="36">
        <f>+Janúar!J24</f>
        <v>0</v>
      </c>
    </row>
    <row r="16" spans="1:11" x14ac:dyDescent="0.2">
      <c r="A16" s="184">
        <f>Upplýsingar!$E$14</f>
        <v>0</v>
      </c>
      <c r="B16" s="36" t="s">
        <v>1</v>
      </c>
      <c r="C16" s="36">
        <f>+Janúar!B25</f>
        <v>0</v>
      </c>
      <c r="D16" s="36">
        <f>+Janúar!C25</f>
        <v>0</v>
      </c>
      <c r="E16" s="36">
        <f>+Janúar!D25</f>
        <v>0</v>
      </c>
      <c r="F16" s="36">
        <f>+Janúar!E25</f>
        <v>0</v>
      </c>
      <c r="G16" s="36">
        <f>+Janúar!F25</f>
        <v>0</v>
      </c>
      <c r="H16" s="36">
        <f>+Janúar!G25</f>
        <v>0</v>
      </c>
      <c r="I16" s="36">
        <f>+Janúar!H25</f>
        <v>0</v>
      </c>
      <c r="J16" s="36">
        <f>+Janúar!I25</f>
        <v>0</v>
      </c>
      <c r="K16" s="36">
        <f>+Janúar!J25</f>
        <v>0</v>
      </c>
    </row>
    <row r="17" spans="1:11" x14ac:dyDescent="0.2">
      <c r="A17" s="184">
        <f>Upplýsingar!$E$14</f>
        <v>0</v>
      </c>
      <c r="B17" s="36" t="s">
        <v>1</v>
      </c>
      <c r="C17" s="36">
        <f>+Janúar!B26</f>
        <v>0</v>
      </c>
      <c r="D17" s="36">
        <f>+Janúar!C26</f>
        <v>0</v>
      </c>
      <c r="E17" s="36">
        <f>+Janúar!D26</f>
        <v>0</v>
      </c>
      <c r="F17" s="36">
        <f>+Janúar!E26</f>
        <v>0</v>
      </c>
      <c r="G17" s="36">
        <f>+Janúar!F26</f>
        <v>0</v>
      </c>
      <c r="H17" s="36">
        <f>+Janúar!G26</f>
        <v>0</v>
      </c>
      <c r="I17" s="36">
        <f>+Janúar!H26</f>
        <v>0</v>
      </c>
      <c r="J17" s="36">
        <f>+Janúar!I26</f>
        <v>0</v>
      </c>
      <c r="K17" s="36">
        <f>+Janúar!J26</f>
        <v>0</v>
      </c>
    </row>
    <row r="18" spans="1:11" x14ac:dyDescent="0.2">
      <c r="A18" s="184">
        <f>Upplýsingar!$E$14</f>
        <v>0</v>
      </c>
      <c r="B18" s="36" t="s">
        <v>1</v>
      </c>
      <c r="C18" s="36">
        <f>+Janúar!B27</f>
        <v>0</v>
      </c>
      <c r="D18" s="36">
        <f>+Janúar!C27</f>
        <v>0</v>
      </c>
      <c r="E18" s="36">
        <f>+Janúar!D27</f>
        <v>0</v>
      </c>
      <c r="F18" s="36">
        <f>+Janúar!E27</f>
        <v>0</v>
      </c>
      <c r="G18" s="36">
        <f>+Janúar!F27</f>
        <v>0</v>
      </c>
      <c r="H18" s="36">
        <f>+Janúar!G27</f>
        <v>0</v>
      </c>
      <c r="I18" s="36">
        <f>+Janúar!H27</f>
        <v>0</v>
      </c>
      <c r="J18" s="36">
        <f>+Janúar!I27</f>
        <v>0</v>
      </c>
      <c r="K18" s="36">
        <f>+Janúar!J27</f>
        <v>0</v>
      </c>
    </row>
    <row r="19" spans="1:11" x14ac:dyDescent="0.2">
      <c r="A19" s="184">
        <f>Upplýsingar!$E$14</f>
        <v>0</v>
      </c>
      <c r="B19" s="36" t="s">
        <v>1</v>
      </c>
      <c r="C19" s="36">
        <f>+Janúar!B28</f>
        <v>0</v>
      </c>
      <c r="D19" s="36">
        <f>+Janúar!C28</f>
        <v>0</v>
      </c>
      <c r="E19" s="36">
        <f>+Janúar!D28</f>
        <v>0</v>
      </c>
      <c r="F19" s="36">
        <f>+Janúar!E28</f>
        <v>0</v>
      </c>
      <c r="G19" s="36">
        <f>+Janúar!F28</f>
        <v>0</v>
      </c>
      <c r="H19" s="36">
        <f>+Janúar!G28</f>
        <v>0</v>
      </c>
      <c r="I19" s="36">
        <f>+Janúar!H28</f>
        <v>0</v>
      </c>
      <c r="J19" s="36">
        <f>+Janúar!I28</f>
        <v>0</v>
      </c>
      <c r="K19" s="36">
        <f>+Janúar!J28</f>
        <v>0</v>
      </c>
    </row>
    <row r="20" spans="1:11" x14ac:dyDescent="0.2">
      <c r="A20" s="184">
        <f>Upplýsingar!$E$14</f>
        <v>0</v>
      </c>
      <c r="B20" s="36" t="s">
        <v>1</v>
      </c>
      <c r="C20" s="36">
        <f>+Janúar!B29</f>
        <v>0</v>
      </c>
      <c r="D20" s="36">
        <f>+Janúar!C29</f>
        <v>0</v>
      </c>
      <c r="E20" s="36">
        <f>+Janúar!D29</f>
        <v>0</v>
      </c>
      <c r="F20" s="36">
        <f>+Janúar!E29</f>
        <v>0</v>
      </c>
      <c r="G20" s="36">
        <f>+Janúar!F29</f>
        <v>0</v>
      </c>
      <c r="H20" s="36">
        <f>+Janúar!G29</f>
        <v>0</v>
      </c>
      <c r="I20" s="36">
        <f>+Janúar!H29</f>
        <v>0</v>
      </c>
      <c r="J20" s="36">
        <f>+Janúar!I29</f>
        <v>0</v>
      </c>
      <c r="K20" s="36">
        <f>+Janúar!J29</f>
        <v>0</v>
      </c>
    </row>
    <row r="21" spans="1:11" x14ac:dyDescent="0.2">
      <c r="A21" s="184">
        <f>Upplýsingar!$E$14</f>
        <v>0</v>
      </c>
      <c r="B21" s="36" t="s">
        <v>1</v>
      </c>
      <c r="C21" s="36">
        <f>+Janúar!B30</f>
        <v>0</v>
      </c>
      <c r="D21" s="36">
        <f>+Janúar!C30</f>
        <v>0</v>
      </c>
      <c r="E21" s="36">
        <f>+Janúar!D30</f>
        <v>0</v>
      </c>
      <c r="F21" s="36">
        <f>+Janúar!E30</f>
        <v>0</v>
      </c>
      <c r="G21" s="36">
        <f>+Janúar!F30</f>
        <v>0</v>
      </c>
      <c r="H21" s="36">
        <f>+Janúar!G30</f>
        <v>0</v>
      </c>
      <c r="I21" s="36">
        <f>+Janúar!H30</f>
        <v>0</v>
      </c>
      <c r="J21" s="36">
        <f>+Janúar!I30</f>
        <v>0</v>
      </c>
      <c r="K21" s="36">
        <f>+Janúar!J30</f>
        <v>0</v>
      </c>
    </row>
    <row r="22" spans="1:11" x14ac:dyDescent="0.2">
      <c r="A22" s="184">
        <f>Upplýsingar!$E$14</f>
        <v>0</v>
      </c>
      <c r="B22" s="36" t="s">
        <v>1</v>
      </c>
      <c r="C22" s="36">
        <f>+Janúar!B31</f>
        <v>0</v>
      </c>
      <c r="D22" s="36">
        <f>+Janúar!C31</f>
        <v>0</v>
      </c>
      <c r="E22" s="36">
        <f>+Janúar!D31</f>
        <v>0</v>
      </c>
      <c r="F22" s="36">
        <f>+Janúar!E31</f>
        <v>0</v>
      </c>
      <c r="G22" s="36">
        <f>+Janúar!F31</f>
        <v>0</v>
      </c>
      <c r="H22" s="36">
        <f>+Janúar!G31</f>
        <v>0</v>
      </c>
      <c r="I22" s="36">
        <f>+Janúar!H31</f>
        <v>0</v>
      </c>
      <c r="J22" s="36">
        <f>+Janúar!I31</f>
        <v>0</v>
      </c>
      <c r="K22" s="36">
        <f>+Janúar!J31</f>
        <v>0</v>
      </c>
    </row>
    <row r="23" spans="1:11" x14ac:dyDescent="0.2">
      <c r="A23" s="184">
        <f>Upplýsingar!$E$14</f>
        <v>0</v>
      </c>
      <c r="B23" s="36" t="s">
        <v>1</v>
      </c>
      <c r="C23" s="36">
        <f>+Janúar!B32</f>
        <v>0</v>
      </c>
      <c r="D23" s="36">
        <f>+Janúar!C32</f>
        <v>0</v>
      </c>
      <c r="E23" s="36">
        <f>+Janúar!D32</f>
        <v>0</v>
      </c>
      <c r="F23" s="36">
        <f>+Janúar!E32</f>
        <v>0</v>
      </c>
      <c r="G23" s="36">
        <f>+Janúar!F32</f>
        <v>0</v>
      </c>
      <c r="H23" s="36">
        <f>+Janúar!G32</f>
        <v>0</v>
      </c>
      <c r="I23" s="36">
        <f>+Janúar!H32</f>
        <v>0</v>
      </c>
      <c r="J23" s="36">
        <f>+Janúar!I32</f>
        <v>0</v>
      </c>
      <c r="K23" s="36">
        <f>+Janúar!J32</f>
        <v>0</v>
      </c>
    </row>
    <row r="24" spans="1:11" x14ac:dyDescent="0.2">
      <c r="A24" s="184">
        <f>Upplýsingar!$E$14</f>
        <v>0</v>
      </c>
      <c r="B24" s="36" t="s">
        <v>1</v>
      </c>
      <c r="C24" s="36">
        <f>+Janúar!B33</f>
        <v>0</v>
      </c>
      <c r="D24" s="36">
        <f>+Janúar!C33</f>
        <v>0</v>
      </c>
      <c r="E24" s="36">
        <f>+Janúar!D33</f>
        <v>0</v>
      </c>
      <c r="F24" s="36">
        <f>+Janúar!E33</f>
        <v>0</v>
      </c>
      <c r="G24" s="36">
        <f>+Janúar!F33</f>
        <v>0</v>
      </c>
      <c r="H24" s="36">
        <f>+Janúar!G33</f>
        <v>0</v>
      </c>
      <c r="I24" s="36">
        <f>+Janúar!H33</f>
        <v>0</v>
      </c>
      <c r="J24" s="36">
        <f>+Janúar!I33</f>
        <v>0</v>
      </c>
      <c r="K24" s="36">
        <f>+Janúar!J33</f>
        <v>0</v>
      </c>
    </row>
    <row r="25" spans="1:11" x14ac:dyDescent="0.2">
      <c r="A25" s="185">
        <f>Upplýsingar!$E$14</f>
        <v>0</v>
      </c>
      <c r="B25" s="37" t="s">
        <v>1</v>
      </c>
      <c r="C25" s="37">
        <f>+Janúar!B34</f>
        <v>0</v>
      </c>
      <c r="D25" s="37">
        <f>+Janúar!C34</f>
        <v>0</v>
      </c>
      <c r="E25" s="37">
        <f>+Janúar!D34</f>
        <v>0</v>
      </c>
      <c r="F25" s="37">
        <f>+Janúar!E34</f>
        <v>0</v>
      </c>
      <c r="G25" s="37">
        <f>+Janúar!F34</f>
        <v>0</v>
      </c>
      <c r="H25" s="37">
        <f>+Janúar!G34</f>
        <v>0</v>
      </c>
      <c r="I25" s="37">
        <f>+Janúar!H34</f>
        <v>0</v>
      </c>
      <c r="J25" s="37">
        <f>+Janúar!I34</f>
        <v>0</v>
      </c>
      <c r="K25" s="37">
        <f>+Janúar!J34</f>
        <v>0</v>
      </c>
    </row>
    <row r="26" spans="1:11" x14ac:dyDescent="0.2">
      <c r="A26" s="184">
        <f>Upplýsingar!$E$14</f>
        <v>0</v>
      </c>
      <c r="B26" s="36" t="s">
        <v>25</v>
      </c>
      <c r="C26" s="36">
        <f>+Febrúar!B11</f>
        <v>0</v>
      </c>
      <c r="D26" s="36">
        <f>+Febrúar!C11</f>
        <v>0</v>
      </c>
      <c r="E26" s="36">
        <f>+Febrúar!D11</f>
        <v>0</v>
      </c>
      <c r="F26" s="36">
        <f>+Febrúar!E11</f>
        <v>0</v>
      </c>
      <c r="G26" s="36">
        <f>+Febrúar!F11</f>
        <v>0</v>
      </c>
      <c r="H26" s="36">
        <f>+Febrúar!G11</f>
        <v>0</v>
      </c>
      <c r="I26" s="36">
        <f>+Febrúar!H11</f>
        <v>0</v>
      </c>
      <c r="J26" s="36">
        <f>+Febrúar!I11</f>
        <v>0</v>
      </c>
      <c r="K26" s="36">
        <f>+Febrúar!J11</f>
        <v>0</v>
      </c>
    </row>
    <row r="27" spans="1:11" x14ac:dyDescent="0.2">
      <c r="A27" s="184">
        <f>Upplýsingar!$E$14</f>
        <v>0</v>
      </c>
      <c r="B27" s="36" t="s">
        <v>25</v>
      </c>
      <c r="C27" s="36">
        <f>+Febrúar!B12</f>
        <v>0</v>
      </c>
      <c r="D27" s="36">
        <f>+Febrúar!C12</f>
        <v>0</v>
      </c>
      <c r="E27" s="36">
        <f>+Febrúar!D12</f>
        <v>0</v>
      </c>
      <c r="F27" s="36">
        <f>+Febrúar!E12</f>
        <v>0</v>
      </c>
      <c r="G27" s="36">
        <f>+Febrúar!F12</f>
        <v>0</v>
      </c>
      <c r="H27" s="36">
        <f>+Febrúar!G12</f>
        <v>0</v>
      </c>
      <c r="I27" s="36">
        <f>+Febrúar!H12</f>
        <v>0</v>
      </c>
      <c r="J27" s="36">
        <f>+Febrúar!I12</f>
        <v>0</v>
      </c>
      <c r="K27" s="36">
        <f>+Febrúar!J12</f>
        <v>0</v>
      </c>
    </row>
    <row r="28" spans="1:11" x14ac:dyDescent="0.2">
      <c r="A28" s="184">
        <f>Upplýsingar!$E$14</f>
        <v>0</v>
      </c>
      <c r="B28" s="36" t="s">
        <v>25</v>
      </c>
      <c r="C28" s="36">
        <f>+Febrúar!B13</f>
        <v>0</v>
      </c>
      <c r="D28" s="36">
        <f>+Febrúar!C13</f>
        <v>0</v>
      </c>
      <c r="E28" s="36">
        <f>+Febrúar!D13</f>
        <v>0</v>
      </c>
      <c r="F28" s="36">
        <f>+Febrúar!E13</f>
        <v>0</v>
      </c>
      <c r="G28" s="36">
        <f>+Febrúar!F13</f>
        <v>0</v>
      </c>
      <c r="H28" s="36">
        <f>+Febrúar!G13</f>
        <v>0</v>
      </c>
      <c r="I28" s="36">
        <f>+Febrúar!H13</f>
        <v>0</v>
      </c>
      <c r="J28" s="36">
        <f>+Febrúar!I13</f>
        <v>0</v>
      </c>
      <c r="K28" s="36">
        <f>+Febrúar!J13</f>
        <v>0</v>
      </c>
    </row>
    <row r="29" spans="1:11" x14ac:dyDescent="0.2">
      <c r="A29" s="184">
        <f>Upplýsingar!$E$14</f>
        <v>0</v>
      </c>
      <c r="B29" s="36" t="s">
        <v>25</v>
      </c>
      <c r="C29" s="36">
        <f>+Febrúar!B14</f>
        <v>0</v>
      </c>
      <c r="D29" s="36">
        <f>+Febrúar!C14</f>
        <v>0</v>
      </c>
      <c r="E29" s="36">
        <f>+Febrúar!D14</f>
        <v>0</v>
      </c>
      <c r="F29" s="36">
        <f>+Febrúar!E14</f>
        <v>0</v>
      </c>
      <c r="G29" s="36">
        <f>+Febrúar!F14</f>
        <v>0</v>
      </c>
      <c r="H29" s="36">
        <f>+Febrúar!G14</f>
        <v>0</v>
      </c>
      <c r="I29" s="36">
        <f>+Febrúar!H14</f>
        <v>0</v>
      </c>
      <c r="J29" s="36">
        <f>+Febrúar!I14</f>
        <v>0</v>
      </c>
      <c r="K29" s="36">
        <f>+Febrúar!J14</f>
        <v>0</v>
      </c>
    </row>
    <row r="30" spans="1:11" x14ac:dyDescent="0.2">
      <c r="A30" s="184">
        <f>Upplýsingar!$E$14</f>
        <v>0</v>
      </c>
      <c r="B30" s="36" t="s">
        <v>25</v>
      </c>
      <c r="C30" s="36">
        <f>+Febrúar!B15</f>
        <v>0</v>
      </c>
      <c r="D30" s="36">
        <f>+Febrúar!C15</f>
        <v>0</v>
      </c>
      <c r="E30" s="36">
        <f>+Febrúar!D15</f>
        <v>0</v>
      </c>
      <c r="F30" s="36">
        <f>+Febrúar!E15</f>
        <v>0</v>
      </c>
      <c r="G30" s="36">
        <f>+Febrúar!F15</f>
        <v>0</v>
      </c>
      <c r="H30" s="36">
        <f>+Febrúar!G15</f>
        <v>0</v>
      </c>
      <c r="I30" s="36">
        <f>+Febrúar!H15</f>
        <v>0</v>
      </c>
      <c r="J30" s="36">
        <f>+Febrúar!I15</f>
        <v>0</v>
      </c>
      <c r="K30" s="36">
        <f>+Febrúar!J15</f>
        <v>0</v>
      </c>
    </row>
    <row r="31" spans="1:11" x14ac:dyDescent="0.2">
      <c r="A31" s="184">
        <f>Upplýsingar!$E$14</f>
        <v>0</v>
      </c>
      <c r="B31" s="36" t="s">
        <v>25</v>
      </c>
      <c r="C31" s="36">
        <f>+Febrúar!B16</f>
        <v>0</v>
      </c>
      <c r="D31" s="36">
        <f>+Febrúar!C16</f>
        <v>0</v>
      </c>
      <c r="E31" s="36">
        <f>+Febrúar!D16</f>
        <v>0</v>
      </c>
      <c r="F31" s="36">
        <f>+Febrúar!E16</f>
        <v>0</v>
      </c>
      <c r="G31" s="36">
        <f>+Febrúar!F16</f>
        <v>0</v>
      </c>
      <c r="H31" s="36">
        <f>+Febrúar!G16</f>
        <v>0</v>
      </c>
      <c r="I31" s="36">
        <f>+Febrúar!H16</f>
        <v>0</v>
      </c>
      <c r="J31" s="36">
        <f>+Febrúar!I16</f>
        <v>0</v>
      </c>
      <c r="K31" s="36">
        <f>+Febrúar!J16</f>
        <v>0</v>
      </c>
    </row>
    <row r="32" spans="1:11" x14ac:dyDescent="0.2">
      <c r="A32" s="184">
        <f>Upplýsingar!$E$14</f>
        <v>0</v>
      </c>
      <c r="B32" s="36" t="s">
        <v>25</v>
      </c>
      <c r="C32" s="36">
        <f>+Febrúar!B17</f>
        <v>0</v>
      </c>
      <c r="D32" s="36">
        <f>+Febrúar!C17</f>
        <v>0</v>
      </c>
      <c r="E32" s="36">
        <f>+Febrúar!D17</f>
        <v>0</v>
      </c>
      <c r="F32" s="36">
        <f>+Febrúar!E17</f>
        <v>0</v>
      </c>
      <c r="G32" s="36">
        <f>+Febrúar!F17</f>
        <v>0</v>
      </c>
      <c r="H32" s="36">
        <f>+Febrúar!G17</f>
        <v>0</v>
      </c>
      <c r="I32" s="36">
        <f>+Febrúar!H17</f>
        <v>0</v>
      </c>
      <c r="J32" s="36">
        <f>+Febrúar!I17</f>
        <v>0</v>
      </c>
      <c r="K32" s="36">
        <f>+Febrúar!J17</f>
        <v>0</v>
      </c>
    </row>
    <row r="33" spans="1:11" x14ac:dyDescent="0.2">
      <c r="A33" s="184">
        <f>Upplýsingar!$E$14</f>
        <v>0</v>
      </c>
      <c r="B33" s="36" t="s">
        <v>25</v>
      </c>
      <c r="C33" s="36">
        <f>+Febrúar!B18</f>
        <v>0</v>
      </c>
      <c r="D33" s="36">
        <f>+Febrúar!C18</f>
        <v>0</v>
      </c>
      <c r="E33" s="36">
        <f>+Febrúar!D18</f>
        <v>0</v>
      </c>
      <c r="F33" s="36">
        <f>+Febrúar!E18</f>
        <v>0</v>
      </c>
      <c r="G33" s="36">
        <f>+Febrúar!F18</f>
        <v>0</v>
      </c>
      <c r="H33" s="36">
        <f>+Febrúar!G18</f>
        <v>0</v>
      </c>
      <c r="I33" s="36">
        <f>+Febrúar!H18</f>
        <v>0</v>
      </c>
      <c r="J33" s="36">
        <f>+Febrúar!I18</f>
        <v>0</v>
      </c>
      <c r="K33" s="36">
        <f>+Febrúar!J18</f>
        <v>0</v>
      </c>
    </row>
    <row r="34" spans="1:11" x14ac:dyDescent="0.2">
      <c r="A34" s="184">
        <f>Upplýsingar!$E$14</f>
        <v>0</v>
      </c>
      <c r="B34" s="36" t="s">
        <v>25</v>
      </c>
      <c r="C34" s="36">
        <f>+Febrúar!B19</f>
        <v>0</v>
      </c>
      <c r="D34" s="36">
        <f>+Febrúar!C19</f>
        <v>0</v>
      </c>
      <c r="E34" s="36">
        <f>+Febrúar!D19</f>
        <v>0</v>
      </c>
      <c r="F34" s="36">
        <f>+Febrúar!E19</f>
        <v>0</v>
      </c>
      <c r="G34" s="36">
        <f>+Febrúar!F19</f>
        <v>0</v>
      </c>
      <c r="H34" s="36">
        <f>+Febrúar!G19</f>
        <v>0</v>
      </c>
      <c r="I34" s="36">
        <f>+Febrúar!H19</f>
        <v>0</v>
      </c>
      <c r="J34" s="36">
        <f>+Febrúar!I19</f>
        <v>0</v>
      </c>
      <c r="K34" s="36">
        <f>+Febrúar!J19</f>
        <v>0</v>
      </c>
    </row>
    <row r="35" spans="1:11" x14ac:dyDescent="0.2">
      <c r="A35" s="184">
        <f>Upplýsingar!$E$14</f>
        <v>0</v>
      </c>
      <c r="B35" s="36" t="s">
        <v>25</v>
      </c>
      <c r="C35" s="36">
        <f>+Febrúar!B20</f>
        <v>0</v>
      </c>
      <c r="D35" s="36">
        <f>+Febrúar!C20</f>
        <v>0</v>
      </c>
      <c r="E35" s="36">
        <f>+Febrúar!D20</f>
        <v>0</v>
      </c>
      <c r="F35" s="36">
        <f>+Febrúar!E20</f>
        <v>0</v>
      </c>
      <c r="G35" s="36">
        <f>+Febrúar!F20</f>
        <v>0</v>
      </c>
      <c r="H35" s="36">
        <f>+Febrúar!G20</f>
        <v>0</v>
      </c>
      <c r="I35" s="36">
        <f>+Febrúar!H20</f>
        <v>0</v>
      </c>
      <c r="J35" s="36">
        <f>+Febrúar!I20</f>
        <v>0</v>
      </c>
      <c r="K35" s="36">
        <f>+Febrúar!J20</f>
        <v>0</v>
      </c>
    </row>
    <row r="36" spans="1:11" x14ac:dyDescent="0.2">
      <c r="A36" s="184">
        <f>Upplýsingar!$E$14</f>
        <v>0</v>
      </c>
      <c r="B36" s="36" t="s">
        <v>25</v>
      </c>
      <c r="C36" s="36">
        <f>+Febrúar!B21</f>
        <v>0</v>
      </c>
      <c r="D36" s="36">
        <f>+Febrúar!C21</f>
        <v>0</v>
      </c>
      <c r="E36" s="36">
        <f>+Febrúar!D21</f>
        <v>0</v>
      </c>
      <c r="F36" s="36">
        <f>+Febrúar!E21</f>
        <v>0</v>
      </c>
      <c r="G36" s="36">
        <f>+Febrúar!F21</f>
        <v>0</v>
      </c>
      <c r="H36" s="36">
        <f>+Febrúar!G21</f>
        <v>0</v>
      </c>
      <c r="I36" s="36">
        <f>+Febrúar!H21</f>
        <v>0</v>
      </c>
      <c r="J36" s="36">
        <f>+Febrúar!I21</f>
        <v>0</v>
      </c>
      <c r="K36" s="36">
        <f>+Febrúar!J21</f>
        <v>0</v>
      </c>
    </row>
    <row r="37" spans="1:11" x14ac:dyDescent="0.2">
      <c r="A37" s="184">
        <f>Upplýsingar!$E$14</f>
        <v>0</v>
      </c>
      <c r="B37" s="36" t="s">
        <v>25</v>
      </c>
      <c r="C37" s="36">
        <f>+Febrúar!B22</f>
        <v>0</v>
      </c>
      <c r="D37" s="36">
        <f>+Febrúar!C22</f>
        <v>0</v>
      </c>
      <c r="E37" s="36">
        <f>+Febrúar!D22</f>
        <v>0</v>
      </c>
      <c r="F37" s="36">
        <f>+Febrúar!E22</f>
        <v>0</v>
      </c>
      <c r="G37" s="36">
        <f>+Febrúar!F22</f>
        <v>0</v>
      </c>
      <c r="H37" s="36">
        <f>+Febrúar!G22</f>
        <v>0</v>
      </c>
      <c r="I37" s="36">
        <f>+Febrúar!H22</f>
        <v>0</v>
      </c>
      <c r="J37" s="36">
        <f>+Febrúar!I22</f>
        <v>0</v>
      </c>
      <c r="K37" s="36">
        <f>+Febrúar!J22</f>
        <v>0</v>
      </c>
    </row>
    <row r="38" spans="1:11" x14ac:dyDescent="0.2">
      <c r="A38" s="184">
        <f>Upplýsingar!$E$14</f>
        <v>0</v>
      </c>
      <c r="B38" s="36" t="s">
        <v>25</v>
      </c>
      <c r="C38" s="36">
        <f>+Febrúar!B23</f>
        <v>0</v>
      </c>
      <c r="D38" s="36">
        <f>+Febrúar!C23</f>
        <v>0</v>
      </c>
      <c r="E38" s="36">
        <f>+Febrúar!D23</f>
        <v>0</v>
      </c>
      <c r="F38" s="36">
        <f>+Febrúar!E23</f>
        <v>0</v>
      </c>
      <c r="G38" s="36">
        <f>+Febrúar!F23</f>
        <v>0</v>
      </c>
      <c r="H38" s="36">
        <f>+Febrúar!G23</f>
        <v>0</v>
      </c>
      <c r="I38" s="36">
        <f>+Febrúar!H23</f>
        <v>0</v>
      </c>
      <c r="J38" s="36">
        <f>+Febrúar!I23</f>
        <v>0</v>
      </c>
      <c r="K38" s="36">
        <f>+Febrúar!J23</f>
        <v>0</v>
      </c>
    </row>
    <row r="39" spans="1:11" x14ac:dyDescent="0.2">
      <c r="A39" s="184">
        <f>Upplýsingar!$E$14</f>
        <v>0</v>
      </c>
      <c r="B39" s="36" t="s">
        <v>25</v>
      </c>
      <c r="C39" s="36">
        <f>+Febrúar!B24</f>
        <v>0</v>
      </c>
      <c r="D39" s="36">
        <f>+Febrúar!C24</f>
        <v>0</v>
      </c>
      <c r="E39" s="36">
        <f>+Febrúar!D24</f>
        <v>0</v>
      </c>
      <c r="F39" s="36">
        <f>+Febrúar!E24</f>
        <v>0</v>
      </c>
      <c r="G39" s="36">
        <f>+Febrúar!F24</f>
        <v>0</v>
      </c>
      <c r="H39" s="36">
        <f>+Febrúar!G24</f>
        <v>0</v>
      </c>
      <c r="I39" s="36">
        <f>+Febrúar!H24</f>
        <v>0</v>
      </c>
      <c r="J39" s="36">
        <f>+Febrúar!I24</f>
        <v>0</v>
      </c>
      <c r="K39" s="36">
        <f>+Febrúar!J24</f>
        <v>0</v>
      </c>
    </row>
    <row r="40" spans="1:11" x14ac:dyDescent="0.2">
      <c r="A40" s="184">
        <f>Upplýsingar!$E$14</f>
        <v>0</v>
      </c>
      <c r="B40" s="36" t="s">
        <v>25</v>
      </c>
      <c r="C40" s="36">
        <f>+Febrúar!B25</f>
        <v>0</v>
      </c>
      <c r="D40" s="36">
        <f>+Febrúar!C25</f>
        <v>0</v>
      </c>
      <c r="E40" s="36">
        <f>+Febrúar!D25</f>
        <v>0</v>
      </c>
      <c r="F40" s="36">
        <f>+Febrúar!E25</f>
        <v>0</v>
      </c>
      <c r="G40" s="36">
        <f>+Febrúar!F25</f>
        <v>0</v>
      </c>
      <c r="H40" s="36">
        <f>+Febrúar!G25</f>
        <v>0</v>
      </c>
      <c r="I40" s="36">
        <f>+Febrúar!H25</f>
        <v>0</v>
      </c>
      <c r="J40" s="36">
        <f>+Febrúar!I25</f>
        <v>0</v>
      </c>
      <c r="K40" s="36">
        <f>+Febrúar!J25</f>
        <v>0</v>
      </c>
    </row>
    <row r="41" spans="1:11" x14ac:dyDescent="0.2">
      <c r="A41" s="184">
        <f>Upplýsingar!$E$14</f>
        <v>0</v>
      </c>
      <c r="B41" s="36" t="s">
        <v>25</v>
      </c>
      <c r="C41" s="36">
        <f>+Febrúar!B26</f>
        <v>0</v>
      </c>
      <c r="D41" s="36">
        <f>+Febrúar!C26</f>
        <v>0</v>
      </c>
      <c r="E41" s="36">
        <f>+Febrúar!D26</f>
        <v>0</v>
      </c>
      <c r="F41" s="36">
        <f>+Febrúar!E26</f>
        <v>0</v>
      </c>
      <c r="G41" s="36">
        <f>+Febrúar!F26</f>
        <v>0</v>
      </c>
      <c r="H41" s="36">
        <f>+Febrúar!G26</f>
        <v>0</v>
      </c>
      <c r="I41" s="36">
        <f>+Febrúar!H26</f>
        <v>0</v>
      </c>
      <c r="J41" s="36">
        <f>+Febrúar!I26</f>
        <v>0</v>
      </c>
      <c r="K41" s="36">
        <f>+Febrúar!J26</f>
        <v>0</v>
      </c>
    </row>
    <row r="42" spans="1:11" x14ac:dyDescent="0.2">
      <c r="A42" s="184">
        <f>Upplýsingar!$E$14</f>
        <v>0</v>
      </c>
      <c r="B42" s="36" t="s">
        <v>25</v>
      </c>
      <c r="C42" s="36">
        <f>+Febrúar!B27</f>
        <v>0</v>
      </c>
      <c r="D42" s="36">
        <f>+Febrúar!C27</f>
        <v>0</v>
      </c>
      <c r="E42" s="36">
        <f>+Febrúar!D27</f>
        <v>0</v>
      </c>
      <c r="F42" s="36">
        <f>+Febrúar!E27</f>
        <v>0</v>
      </c>
      <c r="G42" s="36">
        <f>+Febrúar!F27</f>
        <v>0</v>
      </c>
      <c r="H42" s="36">
        <f>+Febrúar!G27</f>
        <v>0</v>
      </c>
      <c r="I42" s="36">
        <f>+Febrúar!H27</f>
        <v>0</v>
      </c>
      <c r="J42" s="36">
        <f>+Febrúar!I27</f>
        <v>0</v>
      </c>
      <c r="K42" s="36">
        <f>+Febrúar!J27</f>
        <v>0</v>
      </c>
    </row>
    <row r="43" spans="1:11" x14ac:dyDescent="0.2">
      <c r="A43" s="184">
        <f>Upplýsingar!$E$14</f>
        <v>0</v>
      </c>
      <c r="B43" s="36" t="s">
        <v>25</v>
      </c>
      <c r="C43" s="36">
        <f>+Febrúar!B28</f>
        <v>0</v>
      </c>
      <c r="D43" s="36">
        <f>+Febrúar!C28</f>
        <v>0</v>
      </c>
      <c r="E43" s="36">
        <f>+Febrúar!D28</f>
        <v>0</v>
      </c>
      <c r="F43" s="36">
        <f>+Febrúar!E28</f>
        <v>0</v>
      </c>
      <c r="G43" s="36">
        <f>+Febrúar!F28</f>
        <v>0</v>
      </c>
      <c r="H43" s="36">
        <f>+Febrúar!G28</f>
        <v>0</v>
      </c>
      <c r="I43" s="36">
        <f>+Febrúar!H28</f>
        <v>0</v>
      </c>
      <c r="J43" s="36">
        <f>+Febrúar!I28</f>
        <v>0</v>
      </c>
      <c r="K43" s="36">
        <f>+Febrúar!J28</f>
        <v>0</v>
      </c>
    </row>
    <row r="44" spans="1:11" x14ac:dyDescent="0.2">
      <c r="A44" s="184">
        <f>Upplýsingar!$E$14</f>
        <v>0</v>
      </c>
      <c r="B44" s="36" t="s">
        <v>25</v>
      </c>
      <c r="C44" s="36">
        <f>+Febrúar!B29</f>
        <v>0</v>
      </c>
      <c r="D44" s="36">
        <f>+Febrúar!C29</f>
        <v>0</v>
      </c>
      <c r="E44" s="36">
        <f>+Febrúar!D29</f>
        <v>0</v>
      </c>
      <c r="F44" s="36">
        <f>+Febrúar!E29</f>
        <v>0</v>
      </c>
      <c r="G44" s="36">
        <f>+Febrúar!F29</f>
        <v>0</v>
      </c>
      <c r="H44" s="36">
        <f>+Febrúar!G29</f>
        <v>0</v>
      </c>
      <c r="I44" s="36">
        <f>+Febrúar!H29</f>
        <v>0</v>
      </c>
      <c r="J44" s="36">
        <f>+Febrúar!I29</f>
        <v>0</v>
      </c>
      <c r="K44" s="36">
        <f>+Febrúar!J29</f>
        <v>0</v>
      </c>
    </row>
    <row r="45" spans="1:11" x14ac:dyDescent="0.2">
      <c r="A45" s="184">
        <f>Upplýsingar!$E$14</f>
        <v>0</v>
      </c>
      <c r="B45" s="36" t="s">
        <v>25</v>
      </c>
      <c r="C45" s="36">
        <f>+Febrúar!B30</f>
        <v>0</v>
      </c>
      <c r="D45" s="36">
        <f>+Febrúar!C30</f>
        <v>0</v>
      </c>
      <c r="E45" s="36">
        <f>+Febrúar!D30</f>
        <v>0</v>
      </c>
      <c r="F45" s="36">
        <f>+Febrúar!E30</f>
        <v>0</v>
      </c>
      <c r="G45" s="36">
        <f>+Febrúar!F30</f>
        <v>0</v>
      </c>
      <c r="H45" s="36">
        <f>+Febrúar!G30</f>
        <v>0</v>
      </c>
      <c r="I45" s="36">
        <f>+Febrúar!H30</f>
        <v>0</v>
      </c>
      <c r="J45" s="36">
        <f>+Febrúar!I30</f>
        <v>0</v>
      </c>
      <c r="K45" s="36">
        <f>+Febrúar!J30</f>
        <v>0</v>
      </c>
    </row>
    <row r="46" spans="1:11" x14ac:dyDescent="0.2">
      <c r="A46" s="184">
        <f>Upplýsingar!$E$14</f>
        <v>0</v>
      </c>
      <c r="B46" s="36" t="s">
        <v>25</v>
      </c>
      <c r="C46" s="36">
        <f>+Febrúar!B31</f>
        <v>0</v>
      </c>
      <c r="D46" s="36">
        <f>+Febrúar!C31</f>
        <v>0</v>
      </c>
      <c r="E46" s="36">
        <f>+Febrúar!D31</f>
        <v>0</v>
      </c>
      <c r="F46" s="36">
        <f>+Febrúar!E31</f>
        <v>0</v>
      </c>
      <c r="G46" s="36">
        <f>+Febrúar!F31</f>
        <v>0</v>
      </c>
      <c r="H46" s="36">
        <f>+Febrúar!G31</f>
        <v>0</v>
      </c>
      <c r="I46" s="36">
        <f>+Febrúar!H31</f>
        <v>0</v>
      </c>
      <c r="J46" s="36">
        <f>+Febrúar!I31</f>
        <v>0</v>
      </c>
      <c r="K46" s="36">
        <f>+Febrúar!J31</f>
        <v>0</v>
      </c>
    </row>
    <row r="47" spans="1:11" x14ac:dyDescent="0.2">
      <c r="A47" s="184">
        <f>Upplýsingar!$E$14</f>
        <v>0</v>
      </c>
      <c r="B47" s="36" t="s">
        <v>25</v>
      </c>
      <c r="C47" s="36">
        <f>+Febrúar!B32</f>
        <v>0</v>
      </c>
      <c r="D47" s="36">
        <f>+Febrúar!C32</f>
        <v>0</v>
      </c>
      <c r="E47" s="36">
        <f>+Febrúar!D32</f>
        <v>0</v>
      </c>
      <c r="F47" s="36">
        <f>+Febrúar!E32</f>
        <v>0</v>
      </c>
      <c r="G47" s="36">
        <f>+Febrúar!F32</f>
        <v>0</v>
      </c>
      <c r="H47" s="36">
        <f>+Febrúar!G32</f>
        <v>0</v>
      </c>
      <c r="I47" s="36">
        <f>+Febrúar!H32</f>
        <v>0</v>
      </c>
      <c r="J47" s="36">
        <f>+Febrúar!I32</f>
        <v>0</v>
      </c>
      <c r="K47" s="36">
        <f>+Febrúar!J32</f>
        <v>0</v>
      </c>
    </row>
    <row r="48" spans="1:11" x14ac:dyDescent="0.2">
      <c r="A48" s="184">
        <f>Upplýsingar!$E$14</f>
        <v>0</v>
      </c>
      <c r="B48" s="36" t="s">
        <v>25</v>
      </c>
      <c r="C48" s="36">
        <f>+Febrúar!B33</f>
        <v>0</v>
      </c>
      <c r="D48" s="36">
        <f>+Febrúar!C33</f>
        <v>0</v>
      </c>
      <c r="E48" s="36">
        <f>+Febrúar!D33</f>
        <v>0</v>
      </c>
      <c r="F48" s="36">
        <f>+Febrúar!E33</f>
        <v>0</v>
      </c>
      <c r="G48" s="36">
        <f>+Febrúar!F33</f>
        <v>0</v>
      </c>
      <c r="H48" s="36">
        <f>+Febrúar!G33</f>
        <v>0</v>
      </c>
      <c r="I48" s="36">
        <f>+Febrúar!H33</f>
        <v>0</v>
      </c>
      <c r="J48" s="36">
        <f>+Febrúar!I33</f>
        <v>0</v>
      </c>
      <c r="K48" s="36">
        <f>+Febrúar!J33</f>
        <v>0</v>
      </c>
    </row>
    <row r="49" spans="1:11" x14ac:dyDescent="0.2">
      <c r="A49" s="185">
        <f>Upplýsingar!$E$14</f>
        <v>0</v>
      </c>
      <c r="B49" s="37" t="s">
        <v>25</v>
      </c>
      <c r="C49" s="37">
        <f>+Febrúar!B34</f>
        <v>0</v>
      </c>
      <c r="D49" s="37">
        <f>+Febrúar!C34</f>
        <v>0</v>
      </c>
      <c r="E49" s="37">
        <f>+Febrúar!D34</f>
        <v>0</v>
      </c>
      <c r="F49" s="37">
        <f>+Febrúar!E34</f>
        <v>0</v>
      </c>
      <c r="G49" s="37">
        <f>+Febrúar!F34</f>
        <v>0</v>
      </c>
      <c r="H49" s="37">
        <f>+Febrúar!G34</f>
        <v>0</v>
      </c>
      <c r="I49" s="37">
        <f>+Febrúar!H34</f>
        <v>0</v>
      </c>
      <c r="J49" s="37">
        <f>+Febrúar!I34</f>
        <v>0</v>
      </c>
      <c r="K49" s="37">
        <f>+Febrúar!J34</f>
        <v>0</v>
      </c>
    </row>
    <row r="50" spans="1:11" x14ac:dyDescent="0.2">
      <c r="A50" s="184">
        <f>Upplýsingar!$E$14</f>
        <v>0</v>
      </c>
      <c r="B50" s="36" t="s">
        <v>6</v>
      </c>
      <c r="C50" s="36">
        <f>+Mars!B11</f>
        <v>0</v>
      </c>
      <c r="D50" s="36">
        <f>+Mars!C11</f>
        <v>0</v>
      </c>
      <c r="E50" s="36">
        <f>+Mars!D11</f>
        <v>0</v>
      </c>
      <c r="F50" s="36">
        <f>+Mars!E11</f>
        <v>0</v>
      </c>
      <c r="G50" s="36">
        <f>+Mars!F11</f>
        <v>0</v>
      </c>
      <c r="H50" s="36">
        <f>+Mars!G11</f>
        <v>0</v>
      </c>
      <c r="I50" s="36">
        <f>+Mars!H11</f>
        <v>0</v>
      </c>
      <c r="J50" s="36">
        <f>+Mars!I11</f>
        <v>0</v>
      </c>
      <c r="K50" s="36">
        <f>+Mars!J11</f>
        <v>0</v>
      </c>
    </row>
    <row r="51" spans="1:11" x14ac:dyDescent="0.2">
      <c r="A51" s="184">
        <f>Upplýsingar!$E$14</f>
        <v>0</v>
      </c>
      <c r="B51" s="36" t="s">
        <v>6</v>
      </c>
      <c r="C51" s="36">
        <f>+Mars!B12</f>
        <v>0</v>
      </c>
      <c r="D51" s="36">
        <f>+Mars!C12</f>
        <v>0</v>
      </c>
      <c r="E51" s="36">
        <f>+Mars!D12</f>
        <v>0</v>
      </c>
      <c r="F51" s="36">
        <f>+Mars!E12</f>
        <v>0</v>
      </c>
      <c r="G51" s="36">
        <f>+Mars!F12</f>
        <v>0</v>
      </c>
      <c r="H51" s="36">
        <f>+Mars!G12</f>
        <v>0</v>
      </c>
      <c r="I51" s="36">
        <f>+Mars!H12</f>
        <v>0</v>
      </c>
      <c r="J51" s="36">
        <f>+Mars!I12</f>
        <v>0</v>
      </c>
      <c r="K51" s="36">
        <f>+Mars!J12</f>
        <v>0</v>
      </c>
    </row>
    <row r="52" spans="1:11" x14ac:dyDescent="0.2">
      <c r="A52" s="184">
        <f>Upplýsingar!$E$14</f>
        <v>0</v>
      </c>
      <c r="B52" s="36" t="s">
        <v>6</v>
      </c>
      <c r="C52" s="36">
        <f>+Mars!B13</f>
        <v>0</v>
      </c>
      <c r="D52" s="36">
        <f>+Mars!C13</f>
        <v>0</v>
      </c>
      <c r="E52" s="36">
        <f>+Mars!D13</f>
        <v>0</v>
      </c>
      <c r="F52" s="36">
        <f>+Mars!E13</f>
        <v>0</v>
      </c>
      <c r="G52" s="36">
        <f>+Mars!F13</f>
        <v>0</v>
      </c>
      <c r="H52" s="36">
        <f>+Mars!G13</f>
        <v>0</v>
      </c>
      <c r="I52" s="36">
        <f>+Mars!H13</f>
        <v>0</v>
      </c>
      <c r="J52" s="36">
        <f>+Mars!I13</f>
        <v>0</v>
      </c>
      <c r="K52" s="36">
        <f>+Mars!J13</f>
        <v>0</v>
      </c>
    </row>
    <row r="53" spans="1:11" x14ac:dyDescent="0.2">
      <c r="A53" s="184">
        <f>Upplýsingar!$E$14</f>
        <v>0</v>
      </c>
      <c r="B53" s="36" t="s">
        <v>6</v>
      </c>
      <c r="C53" s="36">
        <f>+Mars!B14</f>
        <v>0</v>
      </c>
      <c r="D53" s="36">
        <f>+Mars!C14</f>
        <v>0</v>
      </c>
      <c r="E53" s="36">
        <f>+Mars!D14</f>
        <v>0</v>
      </c>
      <c r="F53" s="36">
        <f>+Mars!E14</f>
        <v>0</v>
      </c>
      <c r="G53" s="36">
        <f>+Mars!F14</f>
        <v>0</v>
      </c>
      <c r="H53" s="36">
        <f>+Mars!G14</f>
        <v>0</v>
      </c>
      <c r="I53" s="36">
        <f>+Mars!H14</f>
        <v>0</v>
      </c>
      <c r="J53" s="36">
        <f>+Mars!I14</f>
        <v>0</v>
      </c>
      <c r="K53" s="36">
        <f>+Mars!J14</f>
        <v>0</v>
      </c>
    </row>
    <row r="54" spans="1:11" x14ac:dyDescent="0.2">
      <c r="A54" s="184">
        <f>Upplýsingar!$E$14</f>
        <v>0</v>
      </c>
      <c r="B54" s="36" t="s">
        <v>6</v>
      </c>
      <c r="C54" s="36">
        <f>+Mars!B15</f>
        <v>0</v>
      </c>
      <c r="D54" s="36">
        <f>+Mars!C15</f>
        <v>0</v>
      </c>
      <c r="E54" s="36">
        <f>+Mars!D15</f>
        <v>0</v>
      </c>
      <c r="F54" s="36">
        <f>+Mars!E15</f>
        <v>0</v>
      </c>
      <c r="G54" s="36">
        <f>+Mars!F15</f>
        <v>0</v>
      </c>
      <c r="H54" s="36">
        <f>+Mars!G15</f>
        <v>0</v>
      </c>
      <c r="I54" s="36">
        <f>+Mars!H15</f>
        <v>0</v>
      </c>
      <c r="J54" s="36">
        <f>+Mars!I15</f>
        <v>0</v>
      </c>
      <c r="K54" s="36">
        <f>+Mars!J15</f>
        <v>0</v>
      </c>
    </row>
    <row r="55" spans="1:11" x14ac:dyDescent="0.2">
      <c r="A55" s="184">
        <f>Upplýsingar!$E$14</f>
        <v>0</v>
      </c>
      <c r="B55" s="36" t="s">
        <v>6</v>
      </c>
      <c r="C55" s="36">
        <f>+Mars!B16</f>
        <v>0</v>
      </c>
      <c r="D55" s="36">
        <f>+Mars!C16</f>
        <v>0</v>
      </c>
      <c r="E55" s="36">
        <f>+Mars!D16</f>
        <v>0</v>
      </c>
      <c r="F55" s="36">
        <f>+Mars!E16</f>
        <v>0</v>
      </c>
      <c r="G55" s="36">
        <f>+Mars!F16</f>
        <v>0</v>
      </c>
      <c r="H55" s="36">
        <f>+Mars!G16</f>
        <v>0</v>
      </c>
      <c r="I55" s="36">
        <f>+Mars!H16</f>
        <v>0</v>
      </c>
      <c r="J55" s="36">
        <f>+Mars!I16</f>
        <v>0</v>
      </c>
      <c r="K55" s="36">
        <f>+Mars!J16</f>
        <v>0</v>
      </c>
    </row>
    <row r="56" spans="1:11" x14ac:dyDescent="0.2">
      <c r="A56" s="184">
        <f>Upplýsingar!$E$14</f>
        <v>0</v>
      </c>
      <c r="B56" s="36" t="s">
        <v>6</v>
      </c>
      <c r="C56" s="36">
        <f>+Mars!B17</f>
        <v>0</v>
      </c>
      <c r="D56" s="36">
        <f>+Mars!C17</f>
        <v>0</v>
      </c>
      <c r="E56" s="36">
        <f>+Mars!D17</f>
        <v>0</v>
      </c>
      <c r="F56" s="36">
        <f>+Mars!E17</f>
        <v>0</v>
      </c>
      <c r="G56" s="36">
        <f>+Mars!F17</f>
        <v>0</v>
      </c>
      <c r="H56" s="36">
        <f>+Mars!G17</f>
        <v>0</v>
      </c>
      <c r="I56" s="36">
        <f>+Mars!H17</f>
        <v>0</v>
      </c>
      <c r="J56" s="36">
        <f>+Mars!I17</f>
        <v>0</v>
      </c>
      <c r="K56" s="36">
        <f>+Mars!J17</f>
        <v>0</v>
      </c>
    </row>
    <row r="57" spans="1:11" x14ac:dyDescent="0.2">
      <c r="A57" s="184">
        <f>Upplýsingar!$E$14</f>
        <v>0</v>
      </c>
      <c r="B57" s="36" t="s">
        <v>6</v>
      </c>
      <c r="C57" s="36">
        <f>+Mars!B18</f>
        <v>0</v>
      </c>
      <c r="D57" s="36">
        <f>+Mars!C18</f>
        <v>0</v>
      </c>
      <c r="E57" s="36">
        <f>+Mars!D18</f>
        <v>0</v>
      </c>
      <c r="F57" s="36">
        <f>+Mars!E18</f>
        <v>0</v>
      </c>
      <c r="G57" s="36">
        <f>+Mars!F18</f>
        <v>0</v>
      </c>
      <c r="H57" s="36">
        <f>+Mars!G18</f>
        <v>0</v>
      </c>
      <c r="I57" s="36">
        <f>+Mars!H18</f>
        <v>0</v>
      </c>
      <c r="J57" s="36">
        <f>+Mars!I18</f>
        <v>0</v>
      </c>
      <c r="K57" s="36">
        <f>+Mars!J18</f>
        <v>0</v>
      </c>
    </row>
    <row r="58" spans="1:11" x14ac:dyDescent="0.2">
      <c r="A58" s="184">
        <f>Upplýsingar!$E$14</f>
        <v>0</v>
      </c>
      <c r="B58" s="36" t="s">
        <v>6</v>
      </c>
      <c r="C58" s="36">
        <f>+Mars!B19</f>
        <v>0</v>
      </c>
      <c r="D58" s="36">
        <f>+Mars!C19</f>
        <v>0</v>
      </c>
      <c r="E58" s="36">
        <f>+Mars!D19</f>
        <v>0</v>
      </c>
      <c r="F58" s="36">
        <f>+Mars!E19</f>
        <v>0</v>
      </c>
      <c r="G58" s="36">
        <f>+Mars!F19</f>
        <v>0</v>
      </c>
      <c r="H58" s="36">
        <f>+Mars!G19</f>
        <v>0</v>
      </c>
      <c r="I58" s="36">
        <f>+Mars!H19</f>
        <v>0</v>
      </c>
      <c r="J58" s="36">
        <f>+Mars!I19</f>
        <v>0</v>
      </c>
      <c r="K58" s="36">
        <f>+Mars!J19</f>
        <v>0</v>
      </c>
    </row>
    <row r="59" spans="1:11" x14ac:dyDescent="0.2">
      <c r="A59" s="184">
        <f>Upplýsingar!$E$14</f>
        <v>0</v>
      </c>
      <c r="B59" s="36" t="s">
        <v>6</v>
      </c>
      <c r="C59" s="36">
        <f>+Mars!B20</f>
        <v>0</v>
      </c>
      <c r="D59" s="36">
        <f>+Mars!C20</f>
        <v>0</v>
      </c>
      <c r="E59" s="36">
        <f>+Mars!D20</f>
        <v>0</v>
      </c>
      <c r="F59" s="36">
        <f>+Mars!E20</f>
        <v>0</v>
      </c>
      <c r="G59" s="36">
        <f>+Mars!F20</f>
        <v>0</v>
      </c>
      <c r="H59" s="36">
        <f>+Mars!G20</f>
        <v>0</v>
      </c>
      <c r="I59" s="36">
        <f>+Mars!H20</f>
        <v>0</v>
      </c>
      <c r="J59" s="36">
        <f>+Mars!I20</f>
        <v>0</v>
      </c>
      <c r="K59" s="36">
        <f>+Mars!J20</f>
        <v>0</v>
      </c>
    </row>
    <row r="60" spans="1:11" x14ac:dyDescent="0.2">
      <c r="A60" s="184">
        <f>Upplýsingar!$E$14</f>
        <v>0</v>
      </c>
      <c r="B60" s="36" t="s">
        <v>6</v>
      </c>
      <c r="C60" s="36">
        <f>+Mars!B21</f>
        <v>0</v>
      </c>
      <c r="D60" s="36">
        <f>+Mars!C21</f>
        <v>0</v>
      </c>
      <c r="E60" s="36">
        <f>+Mars!D21</f>
        <v>0</v>
      </c>
      <c r="F60" s="36">
        <f>+Mars!E21</f>
        <v>0</v>
      </c>
      <c r="G60" s="36">
        <f>+Mars!F21</f>
        <v>0</v>
      </c>
      <c r="H60" s="36">
        <f>+Mars!G21</f>
        <v>0</v>
      </c>
      <c r="I60" s="36">
        <f>+Mars!H21</f>
        <v>0</v>
      </c>
      <c r="J60" s="36">
        <f>+Mars!I21</f>
        <v>0</v>
      </c>
      <c r="K60" s="36">
        <f>+Mars!J21</f>
        <v>0</v>
      </c>
    </row>
    <row r="61" spans="1:11" x14ac:dyDescent="0.2">
      <c r="A61" s="184">
        <f>Upplýsingar!$E$14</f>
        <v>0</v>
      </c>
      <c r="B61" s="36" t="s">
        <v>6</v>
      </c>
      <c r="C61" s="36">
        <f>+Mars!B22</f>
        <v>0</v>
      </c>
      <c r="D61" s="36">
        <f>+Mars!C22</f>
        <v>0</v>
      </c>
      <c r="E61" s="36">
        <f>+Mars!D22</f>
        <v>0</v>
      </c>
      <c r="F61" s="36">
        <f>+Mars!E22</f>
        <v>0</v>
      </c>
      <c r="G61" s="36">
        <f>+Mars!F22</f>
        <v>0</v>
      </c>
      <c r="H61" s="36">
        <f>+Mars!G22</f>
        <v>0</v>
      </c>
      <c r="I61" s="36">
        <f>+Mars!H22</f>
        <v>0</v>
      </c>
      <c r="J61" s="36">
        <f>+Mars!I22</f>
        <v>0</v>
      </c>
      <c r="K61" s="36">
        <f>+Mars!J22</f>
        <v>0</v>
      </c>
    </row>
    <row r="62" spans="1:11" x14ac:dyDescent="0.2">
      <c r="A62" s="184">
        <f>Upplýsingar!$E$14</f>
        <v>0</v>
      </c>
      <c r="B62" s="36" t="s">
        <v>6</v>
      </c>
      <c r="C62" s="36">
        <f>+Mars!B23</f>
        <v>0</v>
      </c>
      <c r="D62" s="36">
        <f>+Mars!C23</f>
        <v>0</v>
      </c>
      <c r="E62" s="36">
        <f>+Mars!D23</f>
        <v>0</v>
      </c>
      <c r="F62" s="36">
        <f>+Mars!E23</f>
        <v>0</v>
      </c>
      <c r="G62" s="36">
        <f>+Mars!F23</f>
        <v>0</v>
      </c>
      <c r="H62" s="36">
        <f>+Mars!G23</f>
        <v>0</v>
      </c>
      <c r="I62" s="36">
        <f>+Mars!H23</f>
        <v>0</v>
      </c>
      <c r="J62" s="36">
        <f>+Mars!I23</f>
        <v>0</v>
      </c>
      <c r="K62" s="36">
        <f>+Mars!J23</f>
        <v>0</v>
      </c>
    </row>
    <row r="63" spans="1:11" x14ac:dyDescent="0.2">
      <c r="A63" s="184">
        <f>Upplýsingar!$E$14</f>
        <v>0</v>
      </c>
      <c r="B63" s="36" t="s">
        <v>6</v>
      </c>
      <c r="C63" s="36">
        <f>+Mars!B24</f>
        <v>0</v>
      </c>
      <c r="D63" s="36">
        <f>+Mars!C24</f>
        <v>0</v>
      </c>
      <c r="E63" s="36">
        <f>+Mars!D24</f>
        <v>0</v>
      </c>
      <c r="F63" s="36">
        <f>+Mars!E24</f>
        <v>0</v>
      </c>
      <c r="G63" s="36">
        <f>+Mars!F24</f>
        <v>0</v>
      </c>
      <c r="H63" s="36">
        <f>+Mars!G24</f>
        <v>0</v>
      </c>
      <c r="I63" s="36">
        <f>+Mars!H24</f>
        <v>0</v>
      </c>
      <c r="J63" s="36">
        <f>+Mars!I24</f>
        <v>0</v>
      </c>
      <c r="K63" s="36">
        <f>+Mars!J24</f>
        <v>0</v>
      </c>
    </row>
    <row r="64" spans="1:11" x14ac:dyDescent="0.2">
      <c r="A64" s="184">
        <f>Upplýsingar!$E$14</f>
        <v>0</v>
      </c>
      <c r="B64" s="36" t="s">
        <v>6</v>
      </c>
      <c r="C64" s="36">
        <f>+Mars!B25</f>
        <v>0</v>
      </c>
      <c r="D64" s="36">
        <f>+Mars!C25</f>
        <v>0</v>
      </c>
      <c r="E64" s="36">
        <f>+Mars!D25</f>
        <v>0</v>
      </c>
      <c r="F64" s="36">
        <f>+Mars!E25</f>
        <v>0</v>
      </c>
      <c r="G64" s="36">
        <f>+Mars!F25</f>
        <v>0</v>
      </c>
      <c r="H64" s="36">
        <f>+Mars!G25</f>
        <v>0</v>
      </c>
      <c r="I64" s="36">
        <f>+Mars!H25</f>
        <v>0</v>
      </c>
      <c r="J64" s="36">
        <f>+Mars!I25</f>
        <v>0</v>
      </c>
      <c r="K64" s="36">
        <f>+Mars!J25</f>
        <v>0</v>
      </c>
    </row>
    <row r="65" spans="1:11" x14ac:dyDescent="0.2">
      <c r="A65" s="184">
        <f>Upplýsingar!$E$14</f>
        <v>0</v>
      </c>
      <c r="B65" s="36" t="s">
        <v>6</v>
      </c>
      <c r="C65" s="36">
        <f>+Mars!B26</f>
        <v>0</v>
      </c>
      <c r="D65" s="36">
        <f>+Mars!C26</f>
        <v>0</v>
      </c>
      <c r="E65" s="36">
        <f>+Mars!D26</f>
        <v>0</v>
      </c>
      <c r="F65" s="36">
        <f>+Mars!E26</f>
        <v>0</v>
      </c>
      <c r="G65" s="36">
        <f>+Mars!F26</f>
        <v>0</v>
      </c>
      <c r="H65" s="36">
        <f>+Mars!G26</f>
        <v>0</v>
      </c>
      <c r="I65" s="36">
        <f>+Mars!H26</f>
        <v>0</v>
      </c>
      <c r="J65" s="36">
        <f>+Mars!I26</f>
        <v>0</v>
      </c>
      <c r="K65" s="36">
        <f>+Mars!J26</f>
        <v>0</v>
      </c>
    </row>
    <row r="66" spans="1:11" x14ac:dyDescent="0.2">
      <c r="A66" s="184">
        <f>Upplýsingar!$E$14</f>
        <v>0</v>
      </c>
      <c r="B66" s="36" t="s">
        <v>6</v>
      </c>
      <c r="C66" s="36">
        <f>+Mars!B27</f>
        <v>0</v>
      </c>
      <c r="D66" s="36">
        <f>+Mars!C27</f>
        <v>0</v>
      </c>
      <c r="E66" s="36">
        <f>+Mars!D27</f>
        <v>0</v>
      </c>
      <c r="F66" s="36">
        <f>+Mars!E27</f>
        <v>0</v>
      </c>
      <c r="G66" s="36">
        <f>+Mars!F27</f>
        <v>0</v>
      </c>
      <c r="H66" s="36">
        <f>+Mars!G27</f>
        <v>0</v>
      </c>
      <c r="I66" s="36">
        <f>+Mars!H27</f>
        <v>0</v>
      </c>
      <c r="J66" s="36">
        <f>+Mars!I27</f>
        <v>0</v>
      </c>
      <c r="K66" s="36">
        <f>+Mars!J27</f>
        <v>0</v>
      </c>
    </row>
    <row r="67" spans="1:11" x14ac:dyDescent="0.2">
      <c r="A67" s="184">
        <f>Upplýsingar!$E$14</f>
        <v>0</v>
      </c>
      <c r="B67" s="36" t="s">
        <v>6</v>
      </c>
      <c r="C67" s="36">
        <f>+Mars!B28</f>
        <v>0</v>
      </c>
      <c r="D67" s="36">
        <f>+Mars!C28</f>
        <v>0</v>
      </c>
      <c r="E67" s="36">
        <f>+Mars!D28</f>
        <v>0</v>
      </c>
      <c r="F67" s="36">
        <f>+Mars!E28</f>
        <v>0</v>
      </c>
      <c r="G67" s="36">
        <f>+Mars!F28</f>
        <v>0</v>
      </c>
      <c r="H67" s="36">
        <f>+Mars!G28</f>
        <v>0</v>
      </c>
      <c r="I67" s="36">
        <f>+Mars!H28</f>
        <v>0</v>
      </c>
      <c r="J67" s="36">
        <f>+Mars!I28</f>
        <v>0</v>
      </c>
      <c r="K67" s="36">
        <f>+Mars!J28</f>
        <v>0</v>
      </c>
    </row>
    <row r="68" spans="1:11" x14ac:dyDescent="0.2">
      <c r="A68" s="184">
        <f>Upplýsingar!$E$14</f>
        <v>0</v>
      </c>
      <c r="B68" s="36" t="s">
        <v>6</v>
      </c>
      <c r="C68" s="36">
        <f>+Mars!B29</f>
        <v>0</v>
      </c>
      <c r="D68" s="36">
        <f>+Mars!C29</f>
        <v>0</v>
      </c>
      <c r="E68" s="36">
        <f>+Mars!D29</f>
        <v>0</v>
      </c>
      <c r="F68" s="36">
        <f>+Mars!E29</f>
        <v>0</v>
      </c>
      <c r="G68" s="36">
        <f>+Mars!F29</f>
        <v>0</v>
      </c>
      <c r="H68" s="36">
        <f>+Mars!G29</f>
        <v>0</v>
      </c>
      <c r="I68" s="36">
        <f>+Mars!H29</f>
        <v>0</v>
      </c>
      <c r="J68" s="36">
        <f>+Mars!I29</f>
        <v>0</v>
      </c>
      <c r="K68" s="36">
        <f>+Mars!J29</f>
        <v>0</v>
      </c>
    </row>
    <row r="69" spans="1:11" x14ac:dyDescent="0.2">
      <c r="A69" s="184">
        <f>Upplýsingar!$E$14</f>
        <v>0</v>
      </c>
      <c r="B69" s="36" t="s">
        <v>6</v>
      </c>
      <c r="C69" s="36">
        <f>+Mars!B30</f>
        <v>0</v>
      </c>
      <c r="D69" s="36">
        <f>+Mars!C30</f>
        <v>0</v>
      </c>
      <c r="E69" s="36">
        <f>+Mars!D30</f>
        <v>0</v>
      </c>
      <c r="F69" s="36">
        <f>+Mars!E30</f>
        <v>0</v>
      </c>
      <c r="G69" s="36">
        <f>+Mars!F30</f>
        <v>0</v>
      </c>
      <c r="H69" s="36">
        <f>+Mars!G30</f>
        <v>0</v>
      </c>
      <c r="I69" s="36">
        <f>+Mars!H30</f>
        <v>0</v>
      </c>
      <c r="J69" s="36">
        <f>+Mars!I30</f>
        <v>0</v>
      </c>
      <c r="K69" s="36">
        <f>+Mars!J30</f>
        <v>0</v>
      </c>
    </row>
    <row r="70" spans="1:11" x14ac:dyDescent="0.2">
      <c r="A70" s="184">
        <f>Upplýsingar!$E$14</f>
        <v>0</v>
      </c>
      <c r="B70" s="36" t="s">
        <v>6</v>
      </c>
      <c r="C70" s="36">
        <f>+Mars!B31</f>
        <v>0</v>
      </c>
      <c r="D70" s="36">
        <f>+Mars!C31</f>
        <v>0</v>
      </c>
      <c r="E70" s="36">
        <f>+Mars!D31</f>
        <v>0</v>
      </c>
      <c r="F70" s="36">
        <f>+Mars!E31</f>
        <v>0</v>
      </c>
      <c r="G70" s="36">
        <f>+Mars!F31</f>
        <v>0</v>
      </c>
      <c r="H70" s="36">
        <f>+Mars!G31</f>
        <v>0</v>
      </c>
      <c r="I70" s="36">
        <f>+Mars!H31</f>
        <v>0</v>
      </c>
      <c r="J70" s="36">
        <f>+Mars!I31</f>
        <v>0</v>
      </c>
      <c r="K70" s="36">
        <f>+Mars!J31</f>
        <v>0</v>
      </c>
    </row>
    <row r="71" spans="1:11" x14ac:dyDescent="0.2">
      <c r="A71" s="184">
        <f>Upplýsingar!$E$14</f>
        <v>0</v>
      </c>
      <c r="B71" s="36" t="s">
        <v>6</v>
      </c>
      <c r="C71" s="36">
        <f>+Mars!B32</f>
        <v>0</v>
      </c>
      <c r="D71" s="36">
        <f>+Mars!C32</f>
        <v>0</v>
      </c>
      <c r="E71" s="36">
        <f>+Mars!D32</f>
        <v>0</v>
      </c>
      <c r="F71" s="36">
        <f>+Mars!E32</f>
        <v>0</v>
      </c>
      <c r="G71" s="36">
        <f>+Mars!F32</f>
        <v>0</v>
      </c>
      <c r="H71" s="36">
        <f>+Mars!G32</f>
        <v>0</v>
      </c>
      <c r="I71" s="36">
        <f>+Mars!H32</f>
        <v>0</v>
      </c>
      <c r="J71" s="36">
        <f>+Mars!I32</f>
        <v>0</v>
      </c>
      <c r="K71" s="36">
        <f>+Mars!J32</f>
        <v>0</v>
      </c>
    </row>
    <row r="72" spans="1:11" x14ac:dyDescent="0.2">
      <c r="A72" s="184">
        <f>Upplýsingar!$E$14</f>
        <v>0</v>
      </c>
      <c r="B72" s="36" t="s">
        <v>6</v>
      </c>
      <c r="C72" s="36">
        <f>+Mars!B33</f>
        <v>0</v>
      </c>
      <c r="D72" s="36">
        <f>+Mars!C33</f>
        <v>0</v>
      </c>
      <c r="E72" s="36">
        <f>+Mars!D33</f>
        <v>0</v>
      </c>
      <c r="F72" s="36">
        <f>+Mars!E33</f>
        <v>0</v>
      </c>
      <c r="G72" s="36">
        <f>+Mars!F33</f>
        <v>0</v>
      </c>
      <c r="H72" s="36">
        <f>+Mars!G33</f>
        <v>0</v>
      </c>
      <c r="I72" s="36">
        <f>+Mars!H33</f>
        <v>0</v>
      </c>
      <c r="J72" s="36">
        <f>+Mars!I33</f>
        <v>0</v>
      </c>
      <c r="K72" s="36">
        <f>+Mars!J33</f>
        <v>0</v>
      </c>
    </row>
    <row r="73" spans="1:11" x14ac:dyDescent="0.2">
      <c r="A73" s="185">
        <f>Upplýsingar!$E$14</f>
        <v>0</v>
      </c>
      <c r="B73" s="37" t="s">
        <v>6</v>
      </c>
      <c r="C73" s="37">
        <f>+Mars!B34</f>
        <v>0</v>
      </c>
      <c r="D73" s="37">
        <f>+Mars!C34</f>
        <v>0</v>
      </c>
      <c r="E73" s="37">
        <f>+Mars!D34</f>
        <v>0</v>
      </c>
      <c r="F73" s="37">
        <f>+Mars!E34</f>
        <v>0</v>
      </c>
      <c r="G73" s="37">
        <f>+Mars!F34</f>
        <v>0</v>
      </c>
      <c r="H73" s="37">
        <f>+Mars!G34</f>
        <v>0</v>
      </c>
      <c r="I73" s="37">
        <f>+Mars!H34</f>
        <v>0</v>
      </c>
      <c r="J73" s="37">
        <f>+Mars!I34</f>
        <v>0</v>
      </c>
      <c r="K73" s="37">
        <f>+Mars!J34</f>
        <v>0</v>
      </c>
    </row>
    <row r="74" spans="1:11" x14ac:dyDescent="0.2">
      <c r="A74" s="184">
        <f>Upplýsingar!$E$14</f>
        <v>0</v>
      </c>
      <c r="B74" s="36" t="s">
        <v>7</v>
      </c>
      <c r="C74" s="36">
        <f>+Apríl!B11</f>
        <v>0</v>
      </c>
      <c r="D74" s="36">
        <f>+Apríl!C11</f>
        <v>0</v>
      </c>
      <c r="E74" s="36">
        <f>+Apríl!D11</f>
        <v>0</v>
      </c>
      <c r="F74" s="36">
        <f>+Apríl!E11</f>
        <v>0</v>
      </c>
      <c r="G74" s="36">
        <f>+Apríl!F11</f>
        <v>0</v>
      </c>
      <c r="H74" s="36">
        <f>+Apríl!G11</f>
        <v>0</v>
      </c>
      <c r="I74" s="36">
        <f>+Apríl!H11</f>
        <v>0</v>
      </c>
      <c r="J74" s="36">
        <f>+Apríl!I11</f>
        <v>0</v>
      </c>
      <c r="K74" s="36">
        <f>+Apríl!J11</f>
        <v>0</v>
      </c>
    </row>
    <row r="75" spans="1:11" x14ac:dyDescent="0.2">
      <c r="A75" s="184">
        <f>Upplýsingar!$E$14</f>
        <v>0</v>
      </c>
      <c r="B75" s="36" t="s">
        <v>7</v>
      </c>
      <c r="C75" s="36">
        <f>+Apríl!B12</f>
        <v>0</v>
      </c>
      <c r="D75" s="36">
        <f>+Apríl!C12</f>
        <v>0</v>
      </c>
      <c r="E75" s="36">
        <f>+Apríl!D12</f>
        <v>0</v>
      </c>
      <c r="F75" s="36">
        <f>+Apríl!E12</f>
        <v>0</v>
      </c>
      <c r="G75" s="36">
        <f>+Apríl!F12</f>
        <v>0</v>
      </c>
      <c r="H75" s="36">
        <f>+Apríl!G12</f>
        <v>0</v>
      </c>
      <c r="I75" s="36">
        <f>+Apríl!H12</f>
        <v>0</v>
      </c>
      <c r="J75" s="36">
        <f>+Apríl!I12</f>
        <v>0</v>
      </c>
      <c r="K75" s="36">
        <f>+Apríl!J12</f>
        <v>0</v>
      </c>
    </row>
    <row r="76" spans="1:11" x14ac:dyDescent="0.2">
      <c r="A76" s="184">
        <f>Upplýsingar!$E$14</f>
        <v>0</v>
      </c>
      <c r="B76" s="36" t="s">
        <v>7</v>
      </c>
      <c r="C76" s="36">
        <f>+Apríl!B13</f>
        <v>0</v>
      </c>
      <c r="D76" s="36">
        <f>+Apríl!C13</f>
        <v>0</v>
      </c>
      <c r="E76" s="36">
        <f>+Apríl!D13</f>
        <v>0</v>
      </c>
      <c r="F76" s="36">
        <f>+Apríl!E13</f>
        <v>0</v>
      </c>
      <c r="G76" s="36">
        <f>+Apríl!F13</f>
        <v>0</v>
      </c>
      <c r="H76" s="36">
        <f>+Apríl!G13</f>
        <v>0</v>
      </c>
      <c r="I76" s="36">
        <f>+Apríl!H13</f>
        <v>0</v>
      </c>
      <c r="J76" s="36">
        <f>+Apríl!I13</f>
        <v>0</v>
      </c>
      <c r="K76" s="36">
        <f>+Apríl!J13</f>
        <v>0</v>
      </c>
    </row>
    <row r="77" spans="1:11" x14ac:dyDescent="0.2">
      <c r="A77" s="184">
        <f>Upplýsingar!$E$14</f>
        <v>0</v>
      </c>
      <c r="B77" s="36" t="s">
        <v>7</v>
      </c>
      <c r="C77" s="36">
        <f>+Apríl!B14</f>
        <v>0</v>
      </c>
      <c r="D77" s="36">
        <f>+Apríl!C14</f>
        <v>0</v>
      </c>
      <c r="E77" s="36">
        <f>+Apríl!D14</f>
        <v>0</v>
      </c>
      <c r="F77" s="36">
        <f>+Apríl!E14</f>
        <v>0</v>
      </c>
      <c r="G77" s="36">
        <f>+Apríl!F14</f>
        <v>0</v>
      </c>
      <c r="H77" s="36">
        <f>+Apríl!G14</f>
        <v>0</v>
      </c>
      <c r="I77" s="36">
        <f>+Apríl!H14</f>
        <v>0</v>
      </c>
      <c r="J77" s="36">
        <f>+Apríl!I14</f>
        <v>0</v>
      </c>
      <c r="K77" s="36">
        <f>+Apríl!J14</f>
        <v>0</v>
      </c>
    </row>
    <row r="78" spans="1:11" x14ac:dyDescent="0.2">
      <c r="A78" s="184">
        <f>Upplýsingar!$E$14</f>
        <v>0</v>
      </c>
      <c r="B78" s="36" t="s">
        <v>7</v>
      </c>
      <c r="C78" s="36">
        <f>+Apríl!B15</f>
        <v>0</v>
      </c>
      <c r="D78" s="36">
        <f>+Apríl!C15</f>
        <v>0</v>
      </c>
      <c r="E78" s="36">
        <f>+Apríl!D15</f>
        <v>0</v>
      </c>
      <c r="F78" s="36">
        <f>+Apríl!E15</f>
        <v>0</v>
      </c>
      <c r="G78" s="36">
        <f>+Apríl!F15</f>
        <v>0</v>
      </c>
      <c r="H78" s="36">
        <f>+Apríl!G15</f>
        <v>0</v>
      </c>
      <c r="I78" s="36">
        <f>+Apríl!H15</f>
        <v>0</v>
      </c>
      <c r="J78" s="36">
        <f>+Apríl!I15</f>
        <v>0</v>
      </c>
      <c r="K78" s="36">
        <f>+Apríl!J15</f>
        <v>0</v>
      </c>
    </row>
    <row r="79" spans="1:11" x14ac:dyDescent="0.2">
      <c r="A79" s="184">
        <f>Upplýsingar!$E$14</f>
        <v>0</v>
      </c>
      <c r="B79" s="36" t="s">
        <v>7</v>
      </c>
      <c r="C79" s="36">
        <f>+Apríl!B16</f>
        <v>0</v>
      </c>
      <c r="D79" s="36">
        <f>+Apríl!C16</f>
        <v>0</v>
      </c>
      <c r="E79" s="36">
        <f>+Apríl!D16</f>
        <v>0</v>
      </c>
      <c r="F79" s="36">
        <f>+Apríl!E16</f>
        <v>0</v>
      </c>
      <c r="G79" s="36">
        <f>+Apríl!F16</f>
        <v>0</v>
      </c>
      <c r="H79" s="36">
        <f>+Apríl!G16</f>
        <v>0</v>
      </c>
      <c r="I79" s="36">
        <f>+Apríl!H16</f>
        <v>0</v>
      </c>
      <c r="J79" s="36">
        <f>+Apríl!I16</f>
        <v>0</v>
      </c>
      <c r="K79" s="36">
        <f>+Apríl!J16</f>
        <v>0</v>
      </c>
    </row>
    <row r="80" spans="1:11" x14ac:dyDescent="0.2">
      <c r="A80" s="184">
        <f>Upplýsingar!$E$14</f>
        <v>0</v>
      </c>
      <c r="B80" s="36" t="s">
        <v>7</v>
      </c>
      <c r="C80" s="36">
        <f>+Apríl!B17</f>
        <v>0</v>
      </c>
      <c r="D80" s="36">
        <f>+Apríl!C17</f>
        <v>0</v>
      </c>
      <c r="E80" s="36">
        <f>+Apríl!D17</f>
        <v>0</v>
      </c>
      <c r="F80" s="36">
        <f>+Apríl!E17</f>
        <v>0</v>
      </c>
      <c r="G80" s="36">
        <f>+Apríl!F17</f>
        <v>0</v>
      </c>
      <c r="H80" s="36">
        <f>+Apríl!G17</f>
        <v>0</v>
      </c>
      <c r="I80" s="36">
        <f>+Apríl!H17</f>
        <v>0</v>
      </c>
      <c r="J80" s="36">
        <f>+Apríl!I17</f>
        <v>0</v>
      </c>
      <c r="K80" s="36">
        <f>+Apríl!J17</f>
        <v>0</v>
      </c>
    </row>
    <row r="81" spans="1:11" x14ac:dyDescent="0.2">
      <c r="A81" s="184">
        <f>Upplýsingar!$E$14</f>
        <v>0</v>
      </c>
      <c r="B81" s="36" t="s">
        <v>7</v>
      </c>
      <c r="C81" s="36">
        <f>+Apríl!B18</f>
        <v>0</v>
      </c>
      <c r="D81" s="36">
        <f>+Apríl!C18</f>
        <v>0</v>
      </c>
      <c r="E81" s="36">
        <f>+Apríl!D18</f>
        <v>0</v>
      </c>
      <c r="F81" s="36">
        <f>+Apríl!E18</f>
        <v>0</v>
      </c>
      <c r="G81" s="36">
        <f>+Apríl!F18</f>
        <v>0</v>
      </c>
      <c r="H81" s="36">
        <f>+Apríl!G18</f>
        <v>0</v>
      </c>
      <c r="I81" s="36">
        <f>+Apríl!H18</f>
        <v>0</v>
      </c>
      <c r="J81" s="36">
        <f>+Apríl!I18</f>
        <v>0</v>
      </c>
      <c r="K81" s="36">
        <f>+Apríl!J18</f>
        <v>0</v>
      </c>
    </row>
    <row r="82" spans="1:11" x14ac:dyDescent="0.2">
      <c r="A82" s="184">
        <f>Upplýsingar!$E$14</f>
        <v>0</v>
      </c>
      <c r="B82" s="36" t="s">
        <v>7</v>
      </c>
      <c r="C82" s="36">
        <f>+Apríl!B19</f>
        <v>0</v>
      </c>
      <c r="D82" s="36">
        <f>+Apríl!C19</f>
        <v>0</v>
      </c>
      <c r="E82" s="36">
        <f>+Apríl!D19</f>
        <v>0</v>
      </c>
      <c r="F82" s="36">
        <f>+Apríl!E19</f>
        <v>0</v>
      </c>
      <c r="G82" s="36">
        <f>+Apríl!F19</f>
        <v>0</v>
      </c>
      <c r="H82" s="36">
        <f>+Apríl!G19</f>
        <v>0</v>
      </c>
      <c r="I82" s="36">
        <f>+Apríl!H19</f>
        <v>0</v>
      </c>
      <c r="J82" s="36">
        <f>+Apríl!I19</f>
        <v>0</v>
      </c>
      <c r="K82" s="36">
        <f>+Apríl!J19</f>
        <v>0</v>
      </c>
    </row>
    <row r="83" spans="1:11" x14ac:dyDescent="0.2">
      <c r="A83" s="184">
        <f>Upplýsingar!$E$14</f>
        <v>0</v>
      </c>
      <c r="B83" s="36" t="s">
        <v>7</v>
      </c>
      <c r="C83" s="36">
        <f>+Apríl!B20</f>
        <v>0</v>
      </c>
      <c r="D83" s="36">
        <f>+Apríl!C20</f>
        <v>0</v>
      </c>
      <c r="E83" s="36">
        <f>+Apríl!D20</f>
        <v>0</v>
      </c>
      <c r="F83" s="36">
        <f>+Apríl!E20</f>
        <v>0</v>
      </c>
      <c r="G83" s="36">
        <f>+Apríl!F20</f>
        <v>0</v>
      </c>
      <c r="H83" s="36">
        <f>+Apríl!G20</f>
        <v>0</v>
      </c>
      <c r="I83" s="36">
        <f>+Apríl!H20</f>
        <v>0</v>
      </c>
      <c r="J83" s="36">
        <f>+Apríl!I20</f>
        <v>0</v>
      </c>
      <c r="K83" s="36">
        <f>+Apríl!J20</f>
        <v>0</v>
      </c>
    </row>
    <row r="84" spans="1:11" x14ac:dyDescent="0.2">
      <c r="A84" s="184">
        <f>Upplýsingar!$E$14</f>
        <v>0</v>
      </c>
      <c r="B84" s="36" t="s">
        <v>7</v>
      </c>
      <c r="C84" s="36">
        <f>+Apríl!B21</f>
        <v>0</v>
      </c>
      <c r="D84" s="36">
        <f>+Apríl!C21</f>
        <v>0</v>
      </c>
      <c r="E84" s="36">
        <f>+Apríl!D21</f>
        <v>0</v>
      </c>
      <c r="F84" s="36">
        <f>+Apríl!E21</f>
        <v>0</v>
      </c>
      <c r="G84" s="36">
        <f>+Apríl!F21</f>
        <v>0</v>
      </c>
      <c r="H84" s="36">
        <f>+Apríl!G21</f>
        <v>0</v>
      </c>
      <c r="I84" s="36">
        <f>+Apríl!H21</f>
        <v>0</v>
      </c>
      <c r="J84" s="36">
        <f>+Apríl!I21</f>
        <v>0</v>
      </c>
      <c r="K84" s="36">
        <f>+Apríl!J21</f>
        <v>0</v>
      </c>
    </row>
    <row r="85" spans="1:11" x14ac:dyDescent="0.2">
      <c r="A85" s="184">
        <f>Upplýsingar!$E$14</f>
        <v>0</v>
      </c>
      <c r="B85" s="36" t="s">
        <v>7</v>
      </c>
      <c r="C85" s="36">
        <f>+Apríl!B22</f>
        <v>0</v>
      </c>
      <c r="D85" s="36">
        <f>+Apríl!C22</f>
        <v>0</v>
      </c>
      <c r="E85" s="36">
        <f>+Apríl!D22</f>
        <v>0</v>
      </c>
      <c r="F85" s="36">
        <f>+Apríl!E22</f>
        <v>0</v>
      </c>
      <c r="G85" s="36">
        <f>+Apríl!F22</f>
        <v>0</v>
      </c>
      <c r="H85" s="36">
        <f>+Apríl!G22</f>
        <v>0</v>
      </c>
      <c r="I85" s="36">
        <f>+Apríl!H22</f>
        <v>0</v>
      </c>
      <c r="J85" s="36">
        <f>+Apríl!I22</f>
        <v>0</v>
      </c>
      <c r="K85" s="36">
        <f>+Apríl!J22</f>
        <v>0</v>
      </c>
    </row>
    <row r="86" spans="1:11" x14ac:dyDescent="0.2">
      <c r="A86" s="184">
        <f>Upplýsingar!$E$14</f>
        <v>0</v>
      </c>
      <c r="B86" s="36" t="s">
        <v>7</v>
      </c>
      <c r="C86" s="36">
        <f>+Apríl!B23</f>
        <v>0</v>
      </c>
      <c r="D86" s="36">
        <f>+Apríl!C23</f>
        <v>0</v>
      </c>
      <c r="E86" s="36">
        <f>+Apríl!D23</f>
        <v>0</v>
      </c>
      <c r="F86" s="36">
        <f>+Apríl!E23</f>
        <v>0</v>
      </c>
      <c r="G86" s="36">
        <f>+Apríl!F23</f>
        <v>0</v>
      </c>
      <c r="H86" s="36">
        <f>+Apríl!G23</f>
        <v>0</v>
      </c>
      <c r="I86" s="36">
        <f>+Apríl!H23</f>
        <v>0</v>
      </c>
      <c r="J86" s="36">
        <f>+Apríl!I23</f>
        <v>0</v>
      </c>
      <c r="K86" s="36">
        <f>+Apríl!J23</f>
        <v>0</v>
      </c>
    </row>
    <row r="87" spans="1:11" x14ac:dyDescent="0.2">
      <c r="A87" s="184">
        <f>Upplýsingar!$E$14</f>
        <v>0</v>
      </c>
      <c r="B87" s="36" t="s">
        <v>7</v>
      </c>
      <c r="C87" s="36">
        <f>+Apríl!B24</f>
        <v>0</v>
      </c>
      <c r="D87" s="36">
        <f>+Apríl!C24</f>
        <v>0</v>
      </c>
      <c r="E87" s="36">
        <f>+Apríl!D24</f>
        <v>0</v>
      </c>
      <c r="F87" s="36">
        <f>+Apríl!E24</f>
        <v>0</v>
      </c>
      <c r="G87" s="36">
        <f>+Apríl!F24</f>
        <v>0</v>
      </c>
      <c r="H87" s="36">
        <f>+Apríl!G24</f>
        <v>0</v>
      </c>
      <c r="I87" s="36">
        <f>+Apríl!H24</f>
        <v>0</v>
      </c>
      <c r="J87" s="36">
        <f>+Apríl!I24</f>
        <v>0</v>
      </c>
      <c r="K87" s="36">
        <f>+Apríl!J24</f>
        <v>0</v>
      </c>
    </row>
    <row r="88" spans="1:11" x14ac:dyDescent="0.2">
      <c r="A88" s="184">
        <f>Upplýsingar!$E$14</f>
        <v>0</v>
      </c>
      <c r="B88" s="36" t="s">
        <v>7</v>
      </c>
      <c r="C88" s="36">
        <f>+Apríl!B25</f>
        <v>0</v>
      </c>
      <c r="D88" s="36">
        <f>+Apríl!C25</f>
        <v>0</v>
      </c>
      <c r="E88" s="36">
        <f>+Apríl!D25</f>
        <v>0</v>
      </c>
      <c r="F88" s="36">
        <f>+Apríl!E25</f>
        <v>0</v>
      </c>
      <c r="G88" s="36">
        <f>+Apríl!F25</f>
        <v>0</v>
      </c>
      <c r="H88" s="36">
        <f>+Apríl!G25</f>
        <v>0</v>
      </c>
      <c r="I88" s="36">
        <f>+Apríl!H25</f>
        <v>0</v>
      </c>
      <c r="J88" s="36">
        <f>+Apríl!I25</f>
        <v>0</v>
      </c>
      <c r="K88" s="36">
        <f>+Apríl!J25</f>
        <v>0</v>
      </c>
    </row>
    <row r="89" spans="1:11" x14ac:dyDescent="0.2">
      <c r="A89" s="184">
        <f>Upplýsingar!$E$14</f>
        <v>0</v>
      </c>
      <c r="B89" s="36" t="s">
        <v>7</v>
      </c>
      <c r="C89" s="36">
        <f>+Apríl!B26</f>
        <v>0</v>
      </c>
      <c r="D89" s="36">
        <f>+Apríl!C26</f>
        <v>0</v>
      </c>
      <c r="E89" s="36">
        <f>+Apríl!D26</f>
        <v>0</v>
      </c>
      <c r="F89" s="36">
        <f>+Apríl!E26</f>
        <v>0</v>
      </c>
      <c r="G89" s="36">
        <f>+Apríl!F26</f>
        <v>0</v>
      </c>
      <c r="H89" s="36">
        <f>+Apríl!G26</f>
        <v>0</v>
      </c>
      <c r="I89" s="36">
        <f>+Apríl!H26</f>
        <v>0</v>
      </c>
      <c r="J89" s="36">
        <f>+Apríl!I26</f>
        <v>0</v>
      </c>
      <c r="K89" s="36">
        <f>+Apríl!J26</f>
        <v>0</v>
      </c>
    </row>
    <row r="90" spans="1:11" x14ac:dyDescent="0.2">
      <c r="A90" s="184">
        <f>Upplýsingar!$E$14</f>
        <v>0</v>
      </c>
      <c r="B90" s="36" t="s">
        <v>7</v>
      </c>
      <c r="C90" s="36">
        <f>+Apríl!B27</f>
        <v>0</v>
      </c>
      <c r="D90" s="36">
        <f>+Apríl!C27</f>
        <v>0</v>
      </c>
      <c r="E90" s="36">
        <f>+Apríl!D27</f>
        <v>0</v>
      </c>
      <c r="F90" s="36">
        <f>+Apríl!E27</f>
        <v>0</v>
      </c>
      <c r="G90" s="36">
        <f>+Apríl!F27</f>
        <v>0</v>
      </c>
      <c r="H90" s="36">
        <f>+Apríl!G27</f>
        <v>0</v>
      </c>
      <c r="I90" s="36">
        <f>+Apríl!H27</f>
        <v>0</v>
      </c>
      <c r="J90" s="36">
        <f>+Apríl!I27</f>
        <v>0</v>
      </c>
      <c r="K90" s="36">
        <f>+Apríl!J27</f>
        <v>0</v>
      </c>
    </row>
    <row r="91" spans="1:11" x14ac:dyDescent="0.2">
      <c r="A91" s="184">
        <f>Upplýsingar!$E$14</f>
        <v>0</v>
      </c>
      <c r="B91" s="36" t="s">
        <v>7</v>
      </c>
      <c r="C91" s="36">
        <f>+Apríl!B28</f>
        <v>0</v>
      </c>
      <c r="D91" s="36">
        <f>+Apríl!C28</f>
        <v>0</v>
      </c>
      <c r="E91" s="36">
        <f>+Apríl!D28</f>
        <v>0</v>
      </c>
      <c r="F91" s="36">
        <f>+Apríl!E28</f>
        <v>0</v>
      </c>
      <c r="G91" s="36">
        <f>+Apríl!F28</f>
        <v>0</v>
      </c>
      <c r="H91" s="36">
        <f>+Apríl!G28</f>
        <v>0</v>
      </c>
      <c r="I91" s="36">
        <f>+Apríl!H28</f>
        <v>0</v>
      </c>
      <c r="J91" s="36">
        <f>+Apríl!I28</f>
        <v>0</v>
      </c>
      <c r="K91" s="36">
        <f>+Apríl!J28</f>
        <v>0</v>
      </c>
    </row>
    <row r="92" spans="1:11" x14ac:dyDescent="0.2">
      <c r="A92" s="184">
        <f>Upplýsingar!$E$14</f>
        <v>0</v>
      </c>
      <c r="B92" s="36" t="s">
        <v>7</v>
      </c>
      <c r="C92" s="36">
        <f>+Apríl!B29</f>
        <v>0</v>
      </c>
      <c r="D92" s="36">
        <f>+Apríl!C29</f>
        <v>0</v>
      </c>
      <c r="E92" s="36">
        <f>+Apríl!D29</f>
        <v>0</v>
      </c>
      <c r="F92" s="36">
        <f>+Apríl!E29</f>
        <v>0</v>
      </c>
      <c r="G92" s="36">
        <f>+Apríl!F29</f>
        <v>0</v>
      </c>
      <c r="H92" s="36">
        <f>+Apríl!G29</f>
        <v>0</v>
      </c>
      <c r="I92" s="36">
        <f>+Apríl!H29</f>
        <v>0</v>
      </c>
      <c r="J92" s="36">
        <f>+Apríl!I29</f>
        <v>0</v>
      </c>
      <c r="K92" s="36">
        <f>+Apríl!J29</f>
        <v>0</v>
      </c>
    </row>
    <row r="93" spans="1:11" x14ac:dyDescent="0.2">
      <c r="A93" s="184">
        <f>Upplýsingar!$E$14</f>
        <v>0</v>
      </c>
      <c r="B93" s="36" t="s">
        <v>7</v>
      </c>
      <c r="C93" s="36">
        <f>+Apríl!B30</f>
        <v>0</v>
      </c>
      <c r="D93" s="36">
        <f>+Apríl!C30</f>
        <v>0</v>
      </c>
      <c r="E93" s="36">
        <f>+Apríl!D30</f>
        <v>0</v>
      </c>
      <c r="F93" s="36">
        <f>+Apríl!E30</f>
        <v>0</v>
      </c>
      <c r="G93" s="36">
        <f>+Apríl!F30</f>
        <v>0</v>
      </c>
      <c r="H93" s="36">
        <f>+Apríl!G30</f>
        <v>0</v>
      </c>
      <c r="I93" s="36">
        <f>+Apríl!H30</f>
        <v>0</v>
      </c>
      <c r="J93" s="36">
        <f>+Apríl!I30</f>
        <v>0</v>
      </c>
      <c r="K93" s="36">
        <f>+Apríl!J30</f>
        <v>0</v>
      </c>
    </row>
    <row r="94" spans="1:11" x14ac:dyDescent="0.2">
      <c r="A94" s="184">
        <f>Upplýsingar!$E$14</f>
        <v>0</v>
      </c>
      <c r="B94" s="36" t="s">
        <v>7</v>
      </c>
      <c r="C94" s="36">
        <f>+Apríl!B31</f>
        <v>0</v>
      </c>
      <c r="D94" s="36">
        <f>+Apríl!C31</f>
        <v>0</v>
      </c>
      <c r="E94" s="36">
        <f>+Apríl!D31</f>
        <v>0</v>
      </c>
      <c r="F94" s="36">
        <f>+Apríl!E31</f>
        <v>0</v>
      </c>
      <c r="G94" s="36">
        <f>+Apríl!F31</f>
        <v>0</v>
      </c>
      <c r="H94" s="36">
        <f>+Apríl!G31</f>
        <v>0</v>
      </c>
      <c r="I94" s="36">
        <f>+Apríl!H31</f>
        <v>0</v>
      </c>
      <c r="J94" s="36">
        <f>+Apríl!I31</f>
        <v>0</v>
      </c>
      <c r="K94" s="36">
        <f>+Apríl!J31</f>
        <v>0</v>
      </c>
    </row>
    <row r="95" spans="1:11" x14ac:dyDescent="0.2">
      <c r="A95" s="184">
        <f>Upplýsingar!$E$14</f>
        <v>0</v>
      </c>
      <c r="B95" s="36" t="s">
        <v>7</v>
      </c>
      <c r="C95" s="36">
        <f>+Apríl!B32</f>
        <v>0</v>
      </c>
      <c r="D95" s="36">
        <f>+Apríl!C32</f>
        <v>0</v>
      </c>
      <c r="E95" s="36">
        <f>+Apríl!D32</f>
        <v>0</v>
      </c>
      <c r="F95" s="36">
        <f>+Apríl!E32</f>
        <v>0</v>
      </c>
      <c r="G95" s="36">
        <f>+Apríl!F32</f>
        <v>0</v>
      </c>
      <c r="H95" s="36">
        <f>+Apríl!G32</f>
        <v>0</v>
      </c>
      <c r="I95" s="36">
        <f>+Apríl!H32</f>
        <v>0</v>
      </c>
      <c r="J95" s="36">
        <f>+Apríl!I32</f>
        <v>0</v>
      </c>
      <c r="K95" s="36">
        <f>+Apríl!J32</f>
        <v>0</v>
      </c>
    </row>
    <row r="96" spans="1:11" x14ac:dyDescent="0.2">
      <c r="A96" s="184">
        <f>Upplýsingar!$E$14</f>
        <v>0</v>
      </c>
      <c r="B96" s="36" t="s">
        <v>7</v>
      </c>
      <c r="C96" s="36">
        <f>+Apríl!B33</f>
        <v>0</v>
      </c>
      <c r="D96" s="36">
        <f>+Apríl!C33</f>
        <v>0</v>
      </c>
      <c r="E96" s="36">
        <f>+Apríl!D33</f>
        <v>0</v>
      </c>
      <c r="F96" s="36">
        <f>+Apríl!E33</f>
        <v>0</v>
      </c>
      <c r="G96" s="36">
        <f>+Apríl!F33</f>
        <v>0</v>
      </c>
      <c r="H96" s="36">
        <f>+Apríl!G33</f>
        <v>0</v>
      </c>
      <c r="I96" s="36">
        <f>+Apríl!H33</f>
        <v>0</v>
      </c>
      <c r="J96" s="36">
        <f>+Apríl!I33</f>
        <v>0</v>
      </c>
      <c r="K96" s="36">
        <f>+Apríl!J33</f>
        <v>0</v>
      </c>
    </row>
    <row r="97" spans="1:11" x14ac:dyDescent="0.2">
      <c r="A97" s="185">
        <f>Upplýsingar!$E$14</f>
        <v>0</v>
      </c>
      <c r="B97" s="37" t="s">
        <v>7</v>
      </c>
      <c r="C97" s="37">
        <f>+Apríl!B34</f>
        <v>0</v>
      </c>
      <c r="D97" s="37">
        <f>+Apríl!C34</f>
        <v>0</v>
      </c>
      <c r="E97" s="37">
        <f>+Apríl!D34</f>
        <v>0</v>
      </c>
      <c r="F97" s="37">
        <f>+Apríl!E34</f>
        <v>0</v>
      </c>
      <c r="G97" s="37">
        <f>+Apríl!F34</f>
        <v>0</v>
      </c>
      <c r="H97" s="37">
        <f>+Apríl!G34</f>
        <v>0</v>
      </c>
      <c r="I97" s="37">
        <f>+Apríl!H34</f>
        <v>0</v>
      </c>
      <c r="J97" s="37">
        <f>+Apríl!I34</f>
        <v>0</v>
      </c>
      <c r="K97" s="37">
        <f>+Apríl!J34</f>
        <v>0</v>
      </c>
    </row>
    <row r="98" spans="1:11" x14ac:dyDescent="0.2">
      <c r="A98" s="184">
        <f>Upplýsingar!$E$14</f>
        <v>0</v>
      </c>
      <c r="B98" s="36" t="s">
        <v>8</v>
      </c>
      <c r="C98" s="36">
        <f>+Maí!B11</f>
        <v>0</v>
      </c>
      <c r="D98" s="36">
        <f>+Maí!C11</f>
        <v>0</v>
      </c>
      <c r="E98" s="36">
        <f>+Maí!D11</f>
        <v>0</v>
      </c>
      <c r="F98" s="36">
        <f>+Maí!E11</f>
        <v>0</v>
      </c>
      <c r="G98" s="36">
        <f>+Maí!F11</f>
        <v>0</v>
      </c>
      <c r="H98" s="36">
        <f>+Maí!G11</f>
        <v>0</v>
      </c>
      <c r="I98" s="36">
        <f>+Maí!H11</f>
        <v>0</v>
      </c>
      <c r="J98" s="36">
        <f>+Maí!I11</f>
        <v>0</v>
      </c>
      <c r="K98" s="36">
        <f>+Maí!J11</f>
        <v>0</v>
      </c>
    </row>
    <row r="99" spans="1:11" x14ac:dyDescent="0.2">
      <c r="A99" s="184">
        <f>Upplýsingar!$E$14</f>
        <v>0</v>
      </c>
      <c r="B99" s="36" t="s">
        <v>8</v>
      </c>
      <c r="C99" s="36">
        <f>+Maí!B12</f>
        <v>0</v>
      </c>
      <c r="D99" s="36">
        <f>+Maí!C12</f>
        <v>0</v>
      </c>
      <c r="E99" s="36">
        <f>+Maí!D12</f>
        <v>0</v>
      </c>
      <c r="F99" s="36">
        <f>+Maí!E12</f>
        <v>0</v>
      </c>
      <c r="G99" s="36">
        <f>+Maí!F12</f>
        <v>0</v>
      </c>
      <c r="H99" s="36">
        <f>+Maí!G12</f>
        <v>0</v>
      </c>
      <c r="I99" s="36">
        <f>+Maí!H12</f>
        <v>0</v>
      </c>
      <c r="J99" s="36">
        <f>+Maí!I12</f>
        <v>0</v>
      </c>
      <c r="K99" s="36">
        <f>+Maí!J12</f>
        <v>0</v>
      </c>
    </row>
    <row r="100" spans="1:11" x14ac:dyDescent="0.2">
      <c r="A100" s="184">
        <f>Upplýsingar!$E$14</f>
        <v>0</v>
      </c>
      <c r="B100" s="36" t="s">
        <v>8</v>
      </c>
      <c r="C100" s="36">
        <f>+Maí!B13</f>
        <v>0</v>
      </c>
      <c r="D100" s="36">
        <f>+Maí!C13</f>
        <v>0</v>
      </c>
      <c r="E100" s="36">
        <f>+Maí!D13</f>
        <v>0</v>
      </c>
      <c r="F100" s="36">
        <f>+Maí!E13</f>
        <v>0</v>
      </c>
      <c r="G100" s="36">
        <f>+Maí!F13</f>
        <v>0</v>
      </c>
      <c r="H100" s="36">
        <f>+Maí!G13</f>
        <v>0</v>
      </c>
      <c r="I100" s="36">
        <f>+Maí!H13</f>
        <v>0</v>
      </c>
      <c r="J100" s="36">
        <f>+Maí!I13</f>
        <v>0</v>
      </c>
      <c r="K100" s="36">
        <f>+Maí!J13</f>
        <v>0</v>
      </c>
    </row>
    <row r="101" spans="1:11" x14ac:dyDescent="0.2">
      <c r="A101" s="184">
        <f>Upplýsingar!$E$14</f>
        <v>0</v>
      </c>
      <c r="B101" s="36" t="s">
        <v>8</v>
      </c>
      <c r="C101" s="36">
        <f>+Maí!B14</f>
        <v>0</v>
      </c>
      <c r="D101" s="36">
        <f>+Maí!C14</f>
        <v>0</v>
      </c>
      <c r="E101" s="36">
        <f>+Maí!D14</f>
        <v>0</v>
      </c>
      <c r="F101" s="36">
        <f>+Maí!E14</f>
        <v>0</v>
      </c>
      <c r="G101" s="36">
        <f>+Maí!F14</f>
        <v>0</v>
      </c>
      <c r="H101" s="36">
        <f>+Maí!G14</f>
        <v>0</v>
      </c>
      <c r="I101" s="36">
        <f>+Maí!H14</f>
        <v>0</v>
      </c>
      <c r="J101" s="36">
        <f>+Maí!I14</f>
        <v>0</v>
      </c>
      <c r="K101" s="36">
        <f>+Maí!J14</f>
        <v>0</v>
      </c>
    </row>
    <row r="102" spans="1:11" x14ac:dyDescent="0.2">
      <c r="A102" s="184">
        <f>Upplýsingar!$E$14</f>
        <v>0</v>
      </c>
      <c r="B102" s="36" t="s">
        <v>8</v>
      </c>
      <c r="C102" s="36">
        <f>+Maí!B15</f>
        <v>0</v>
      </c>
      <c r="D102" s="36">
        <f>+Maí!C15</f>
        <v>0</v>
      </c>
      <c r="E102" s="36">
        <f>+Maí!D15</f>
        <v>0</v>
      </c>
      <c r="F102" s="36">
        <f>+Maí!E15</f>
        <v>0</v>
      </c>
      <c r="G102" s="36">
        <f>+Maí!F15</f>
        <v>0</v>
      </c>
      <c r="H102" s="36">
        <f>+Maí!G15</f>
        <v>0</v>
      </c>
      <c r="I102" s="36">
        <f>+Maí!H15</f>
        <v>0</v>
      </c>
      <c r="J102" s="36">
        <f>+Maí!I15</f>
        <v>0</v>
      </c>
      <c r="K102" s="36">
        <f>+Maí!J15</f>
        <v>0</v>
      </c>
    </row>
    <row r="103" spans="1:11" x14ac:dyDescent="0.2">
      <c r="A103" s="184">
        <f>Upplýsingar!$E$14</f>
        <v>0</v>
      </c>
      <c r="B103" s="36" t="s">
        <v>8</v>
      </c>
      <c r="C103" s="36">
        <f>+Maí!B16</f>
        <v>0</v>
      </c>
      <c r="D103" s="36">
        <f>+Maí!C16</f>
        <v>0</v>
      </c>
      <c r="E103" s="36">
        <f>+Maí!D16</f>
        <v>0</v>
      </c>
      <c r="F103" s="36">
        <f>+Maí!E16</f>
        <v>0</v>
      </c>
      <c r="G103" s="36">
        <f>+Maí!F16</f>
        <v>0</v>
      </c>
      <c r="H103" s="36">
        <f>+Maí!G16</f>
        <v>0</v>
      </c>
      <c r="I103" s="36">
        <f>+Maí!H16</f>
        <v>0</v>
      </c>
      <c r="J103" s="36">
        <f>+Maí!I16</f>
        <v>0</v>
      </c>
      <c r="K103" s="36">
        <f>+Maí!J16</f>
        <v>0</v>
      </c>
    </row>
    <row r="104" spans="1:11" x14ac:dyDescent="0.2">
      <c r="A104" s="184">
        <f>Upplýsingar!$E$14</f>
        <v>0</v>
      </c>
      <c r="B104" s="36" t="s">
        <v>8</v>
      </c>
      <c r="C104" s="36">
        <f>+Maí!B17</f>
        <v>0</v>
      </c>
      <c r="D104" s="36">
        <f>+Maí!C17</f>
        <v>0</v>
      </c>
      <c r="E104" s="36">
        <f>+Maí!D17</f>
        <v>0</v>
      </c>
      <c r="F104" s="36">
        <f>+Maí!E17</f>
        <v>0</v>
      </c>
      <c r="G104" s="36">
        <f>+Maí!F17</f>
        <v>0</v>
      </c>
      <c r="H104" s="36">
        <f>+Maí!G17</f>
        <v>0</v>
      </c>
      <c r="I104" s="36">
        <f>+Maí!H17</f>
        <v>0</v>
      </c>
      <c r="J104" s="36">
        <f>+Maí!I17</f>
        <v>0</v>
      </c>
      <c r="K104" s="36">
        <f>+Maí!J17</f>
        <v>0</v>
      </c>
    </row>
    <row r="105" spans="1:11" x14ac:dyDescent="0.2">
      <c r="A105" s="184">
        <f>Upplýsingar!$E$14</f>
        <v>0</v>
      </c>
      <c r="B105" s="36" t="s">
        <v>8</v>
      </c>
      <c r="C105" s="36">
        <f>+Maí!B18</f>
        <v>0</v>
      </c>
      <c r="D105" s="36">
        <f>+Maí!C18</f>
        <v>0</v>
      </c>
      <c r="E105" s="36">
        <f>+Maí!D18</f>
        <v>0</v>
      </c>
      <c r="F105" s="36">
        <f>+Maí!E18</f>
        <v>0</v>
      </c>
      <c r="G105" s="36">
        <f>+Maí!F18</f>
        <v>0</v>
      </c>
      <c r="H105" s="36">
        <f>+Maí!G18</f>
        <v>0</v>
      </c>
      <c r="I105" s="36">
        <f>+Maí!H18</f>
        <v>0</v>
      </c>
      <c r="J105" s="36">
        <f>+Maí!I18</f>
        <v>0</v>
      </c>
      <c r="K105" s="36">
        <f>+Maí!J18</f>
        <v>0</v>
      </c>
    </row>
    <row r="106" spans="1:11" x14ac:dyDescent="0.2">
      <c r="A106" s="184">
        <f>Upplýsingar!$E$14</f>
        <v>0</v>
      </c>
      <c r="B106" s="36" t="s">
        <v>8</v>
      </c>
      <c r="C106" s="36">
        <f>+Maí!B19</f>
        <v>0</v>
      </c>
      <c r="D106" s="36">
        <f>+Maí!C19</f>
        <v>0</v>
      </c>
      <c r="E106" s="36">
        <f>+Maí!D19</f>
        <v>0</v>
      </c>
      <c r="F106" s="36">
        <f>+Maí!E19</f>
        <v>0</v>
      </c>
      <c r="G106" s="36">
        <f>+Maí!F19</f>
        <v>0</v>
      </c>
      <c r="H106" s="36">
        <f>+Maí!G19</f>
        <v>0</v>
      </c>
      <c r="I106" s="36">
        <f>+Maí!H19</f>
        <v>0</v>
      </c>
      <c r="J106" s="36">
        <f>+Maí!I19</f>
        <v>0</v>
      </c>
      <c r="K106" s="36">
        <f>+Maí!J19</f>
        <v>0</v>
      </c>
    </row>
    <row r="107" spans="1:11" x14ac:dyDescent="0.2">
      <c r="A107" s="184">
        <f>Upplýsingar!$E$14</f>
        <v>0</v>
      </c>
      <c r="B107" s="36" t="s">
        <v>8</v>
      </c>
      <c r="C107" s="36">
        <f>+Maí!B20</f>
        <v>0</v>
      </c>
      <c r="D107" s="36">
        <f>+Maí!C20</f>
        <v>0</v>
      </c>
      <c r="E107" s="36">
        <f>+Maí!D20</f>
        <v>0</v>
      </c>
      <c r="F107" s="36">
        <f>+Maí!E20</f>
        <v>0</v>
      </c>
      <c r="G107" s="36">
        <f>+Maí!F20</f>
        <v>0</v>
      </c>
      <c r="H107" s="36">
        <f>+Maí!G20</f>
        <v>0</v>
      </c>
      <c r="I107" s="36">
        <f>+Maí!H20</f>
        <v>0</v>
      </c>
      <c r="J107" s="36">
        <f>+Maí!I20</f>
        <v>0</v>
      </c>
      <c r="K107" s="36">
        <f>+Maí!J20</f>
        <v>0</v>
      </c>
    </row>
    <row r="108" spans="1:11" x14ac:dyDescent="0.2">
      <c r="A108" s="184">
        <f>Upplýsingar!$E$14</f>
        <v>0</v>
      </c>
      <c r="B108" s="36" t="s">
        <v>8</v>
      </c>
      <c r="C108" s="36">
        <f>+Maí!B21</f>
        <v>0</v>
      </c>
      <c r="D108" s="36">
        <f>+Maí!C21</f>
        <v>0</v>
      </c>
      <c r="E108" s="36">
        <f>+Maí!D21</f>
        <v>0</v>
      </c>
      <c r="F108" s="36">
        <f>+Maí!E21</f>
        <v>0</v>
      </c>
      <c r="G108" s="36">
        <f>+Maí!F21</f>
        <v>0</v>
      </c>
      <c r="H108" s="36">
        <f>+Maí!G21</f>
        <v>0</v>
      </c>
      <c r="I108" s="36">
        <f>+Maí!H21</f>
        <v>0</v>
      </c>
      <c r="J108" s="36">
        <f>+Maí!I21</f>
        <v>0</v>
      </c>
      <c r="K108" s="36">
        <f>+Maí!J21</f>
        <v>0</v>
      </c>
    </row>
    <row r="109" spans="1:11" x14ac:dyDescent="0.2">
      <c r="A109" s="184">
        <f>Upplýsingar!$E$14</f>
        <v>0</v>
      </c>
      <c r="B109" s="36" t="s">
        <v>8</v>
      </c>
      <c r="C109" s="36">
        <f>+Maí!B22</f>
        <v>0</v>
      </c>
      <c r="D109" s="36">
        <f>+Maí!C22</f>
        <v>0</v>
      </c>
      <c r="E109" s="36">
        <f>+Maí!D22</f>
        <v>0</v>
      </c>
      <c r="F109" s="36">
        <f>+Maí!E22</f>
        <v>0</v>
      </c>
      <c r="G109" s="36">
        <f>+Maí!F22</f>
        <v>0</v>
      </c>
      <c r="H109" s="36">
        <f>+Maí!G22</f>
        <v>0</v>
      </c>
      <c r="I109" s="36">
        <f>+Maí!H22</f>
        <v>0</v>
      </c>
      <c r="J109" s="36">
        <f>+Maí!I22</f>
        <v>0</v>
      </c>
      <c r="K109" s="36">
        <f>+Maí!J22</f>
        <v>0</v>
      </c>
    </row>
    <row r="110" spans="1:11" x14ac:dyDescent="0.2">
      <c r="A110" s="184">
        <f>Upplýsingar!$E$14</f>
        <v>0</v>
      </c>
      <c r="B110" s="36" t="s">
        <v>8</v>
      </c>
      <c r="C110" s="36">
        <f>+Maí!B23</f>
        <v>0</v>
      </c>
      <c r="D110" s="36">
        <f>+Maí!C23</f>
        <v>0</v>
      </c>
      <c r="E110" s="36">
        <f>+Maí!D23</f>
        <v>0</v>
      </c>
      <c r="F110" s="36">
        <f>+Maí!E23</f>
        <v>0</v>
      </c>
      <c r="G110" s="36">
        <f>+Maí!F23</f>
        <v>0</v>
      </c>
      <c r="H110" s="36">
        <f>+Maí!G23</f>
        <v>0</v>
      </c>
      <c r="I110" s="36">
        <f>+Maí!H23</f>
        <v>0</v>
      </c>
      <c r="J110" s="36">
        <f>+Maí!I23</f>
        <v>0</v>
      </c>
      <c r="K110" s="36">
        <f>+Maí!J23</f>
        <v>0</v>
      </c>
    </row>
    <row r="111" spans="1:11" x14ac:dyDescent="0.2">
      <c r="A111" s="184">
        <f>Upplýsingar!$E$14</f>
        <v>0</v>
      </c>
      <c r="B111" s="36" t="s">
        <v>8</v>
      </c>
      <c r="C111" s="36">
        <f>+Maí!B24</f>
        <v>0</v>
      </c>
      <c r="D111" s="36">
        <f>+Maí!C24</f>
        <v>0</v>
      </c>
      <c r="E111" s="36">
        <f>+Maí!D24</f>
        <v>0</v>
      </c>
      <c r="F111" s="36">
        <f>+Maí!E24</f>
        <v>0</v>
      </c>
      <c r="G111" s="36">
        <f>+Maí!F24</f>
        <v>0</v>
      </c>
      <c r="H111" s="36">
        <f>+Maí!G24</f>
        <v>0</v>
      </c>
      <c r="I111" s="36">
        <f>+Maí!H24</f>
        <v>0</v>
      </c>
      <c r="J111" s="36">
        <f>+Maí!I24</f>
        <v>0</v>
      </c>
      <c r="K111" s="36">
        <f>+Maí!J24</f>
        <v>0</v>
      </c>
    </row>
    <row r="112" spans="1:11" x14ac:dyDescent="0.2">
      <c r="A112" s="184">
        <f>Upplýsingar!$E$14</f>
        <v>0</v>
      </c>
      <c r="B112" s="36" t="s">
        <v>8</v>
      </c>
      <c r="C112" s="36">
        <f>+Maí!B25</f>
        <v>0</v>
      </c>
      <c r="D112" s="36">
        <f>+Maí!C25</f>
        <v>0</v>
      </c>
      <c r="E112" s="36">
        <f>+Maí!D25</f>
        <v>0</v>
      </c>
      <c r="F112" s="36">
        <f>+Maí!E25</f>
        <v>0</v>
      </c>
      <c r="G112" s="36">
        <f>+Maí!F25</f>
        <v>0</v>
      </c>
      <c r="H112" s="36">
        <f>+Maí!G25</f>
        <v>0</v>
      </c>
      <c r="I112" s="36">
        <f>+Maí!H25</f>
        <v>0</v>
      </c>
      <c r="J112" s="36">
        <f>+Maí!I25</f>
        <v>0</v>
      </c>
      <c r="K112" s="36">
        <f>+Maí!J25</f>
        <v>0</v>
      </c>
    </row>
    <row r="113" spans="1:11" x14ac:dyDescent="0.2">
      <c r="A113" s="184">
        <f>Upplýsingar!$E$14</f>
        <v>0</v>
      </c>
      <c r="B113" s="36" t="s">
        <v>8</v>
      </c>
      <c r="C113" s="36">
        <f>+Maí!B26</f>
        <v>0</v>
      </c>
      <c r="D113" s="36">
        <f>+Maí!C26</f>
        <v>0</v>
      </c>
      <c r="E113" s="36">
        <f>+Maí!D26</f>
        <v>0</v>
      </c>
      <c r="F113" s="36">
        <f>+Maí!E26</f>
        <v>0</v>
      </c>
      <c r="G113" s="36">
        <f>+Maí!F26</f>
        <v>0</v>
      </c>
      <c r="H113" s="36">
        <f>+Maí!G26</f>
        <v>0</v>
      </c>
      <c r="I113" s="36">
        <f>+Maí!H26</f>
        <v>0</v>
      </c>
      <c r="J113" s="36">
        <f>+Maí!I26</f>
        <v>0</v>
      </c>
      <c r="K113" s="36">
        <f>+Maí!J26</f>
        <v>0</v>
      </c>
    </row>
    <row r="114" spans="1:11" x14ac:dyDescent="0.2">
      <c r="A114" s="184">
        <f>Upplýsingar!$E$14</f>
        <v>0</v>
      </c>
      <c r="B114" s="36" t="s">
        <v>8</v>
      </c>
      <c r="C114" s="36">
        <f>+Maí!B27</f>
        <v>0</v>
      </c>
      <c r="D114" s="36">
        <f>+Maí!C27</f>
        <v>0</v>
      </c>
      <c r="E114" s="36">
        <f>+Maí!D27</f>
        <v>0</v>
      </c>
      <c r="F114" s="36">
        <f>+Maí!E27</f>
        <v>0</v>
      </c>
      <c r="G114" s="36">
        <f>+Maí!F27</f>
        <v>0</v>
      </c>
      <c r="H114" s="36">
        <f>+Maí!G27</f>
        <v>0</v>
      </c>
      <c r="I114" s="36">
        <f>+Maí!H27</f>
        <v>0</v>
      </c>
      <c r="J114" s="36">
        <f>+Maí!I27</f>
        <v>0</v>
      </c>
      <c r="K114" s="36">
        <f>+Maí!J27</f>
        <v>0</v>
      </c>
    </row>
    <row r="115" spans="1:11" x14ac:dyDescent="0.2">
      <c r="A115" s="184">
        <f>Upplýsingar!$E$14</f>
        <v>0</v>
      </c>
      <c r="B115" s="36" t="s">
        <v>8</v>
      </c>
      <c r="C115" s="36">
        <f>+Maí!B28</f>
        <v>0</v>
      </c>
      <c r="D115" s="36">
        <f>+Maí!C28</f>
        <v>0</v>
      </c>
      <c r="E115" s="36">
        <f>+Maí!D28</f>
        <v>0</v>
      </c>
      <c r="F115" s="36">
        <f>+Maí!E28</f>
        <v>0</v>
      </c>
      <c r="G115" s="36">
        <f>+Maí!F28</f>
        <v>0</v>
      </c>
      <c r="H115" s="36">
        <f>+Maí!G28</f>
        <v>0</v>
      </c>
      <c r="I115" s="36">
        <f>+Maí!H28</f>
        <v>0</v>
      </c>
      <c r="J115" s="36">
        <f>+Maí!I28</f>
        <v>0</v>
      </c>
      <c r="K115" s="36">
        <f>+Maí!J28</f>
        <v>0</v>
      </c>
    </row>
    <row r="116" spans="1:11" x14ac:dyDescent="0.2">
      <c r="A116" s="184">
        <f>Upplýsingar!$E$14</f>
        <v>0</v>
      </c>
      <c r="B116" s="36" t="s">
        <v>8</v>
      </c>
      <c r="C116" s="36">
        <f>+Maí!B29</f>
        <v>0</v>
      </c>
      <c r="D116" s="36">
        <f>+Maí!C29</f>
        <v>0</v>
      </c>
      <c r="E116" s="36">
        <f>+Maí!D29</f>
        <v>0</v>
      </c>
      <c r="F116" s="36">
        <f>+Maí!E29</f>
        <v>0</v>
      </c>
      <c r="G116" s="36">
        <f>+Maí!F29</f>
        <v>0</v>
      </c>
      <c r="H116" s="36">
        <f>+Maí!G29</f>
        <v>0</v>
      </c>
      <c r="I116" s="36">
        <f>+Maí!H29</f>
        <v>0</v>
      </c>
      <c r="J116" s="36">
        <f>+Maí!I29</f>
        <v>0</v>
      </c>
      <c r="K116" s="36">
        <f>+Maí!J29</f>
        <v>0</v>
      </c>
    </row>
    <row r="117" spans="1:11" x14ac:dyDescent="0.2">
      <c r="A117" s="184">
        <f>Upplýsingar!$E$14</f>
        <v>0</v>
      </c>
      <c r="B117" s="36" t="s">
        <v>8</v>
      </c>
      <c r="C117" s="36">
        <f>+Maí!B30</f>
        <v>0</v>
      </c>
      <c r="D117" s="36">
        <f>+Maí!C30</f>
        <v>0</v>
      </c>
      <c r="E117" s="36">
        <f>+Maí!D30</f>
        <v>0</v>
      </c>
      <c r="F117" s="36">
        <f>+Maí!E30</f>
        <v>0</v>
      </c>
      <c r="G117" s="36">
        <f>+Maí!F30</f>
        <v>0</v>
      </c>
      <c r="H117" s="36">
        <f>+Maí!G30</f>
        <v>0</v>
      </c>
      <c r="I117" s="36">
        <f>+Maí!H30</f>
        <v>0</v>
      </c>
      <c r="J117" s="36">
        <f>+Maí!I30</f>
        <v>0</v>
      </c>
      <c r="K117" s="36">
        <f>+Maí!J30</f>
        <v>0</v>
      </c>
    </row>
    <row r="118" spans="1:11" x14ac:dyDescent="0.2">
      <c r="A118" s="184">
        <f>Upplýsingar!$E$14</f>
        <v>0</v>
      </c>
      <c r="B118" s="36" t="s">
        <v>8</v>
      </c>
      <c r="C118" s="36">
        <f>+Maí!B31</f>
        <v>0</v>
      </c>
      <c r="D118" s="36">
        <f>+Maí!C31</f>
        <v>0</v>
      </c>
      <c r="E118" s="36">
        <f>+Maí!D31</f>
        <v>0</v>
      </c>
      <c r="F118" s="36">
        <f>+Maí!E31</f>
        <v>0</v>
      </c>
      <c r="G118" s="36">
        <f>+Maí!F31</f>
        <v>0</v>
      </c>
      <c r="H118" s="36">
        <f>+Maí!G31</f>
        <v>0</v>
      </c>
      <c r="I118" s="36">
        <f>+Maí!H31</f>
        <v>0</v>
      </c>
      <c r="J118" s="36">
        <f>+Maí!I31</f>
        <v>0</v>
      </c>
      <c r="K118" s="36">
        <f>+Maí!J31</f>
        <v>0</v>
      </c>
    </row>
    <row r="119" spans="1:11" x14ac:dyDescent="0.2">
      <c r="A119" s="184">
        <f>Upplýsingar!$E$14</f>
        <v>0</v>
      </c>
      <c r="B119" s="36" t="s">
        <v>8</v>
      </c>
      <c r="C119" s="36">
        <f>+Maí!B32</f>
        <v>0</v>
      </c>
      <c r="D119" s="36">
        <f>+Maí!C32</f>
        <v>0</v>
      </c>
      <c r="E119" s="36">
        <f>+Maí!D32</f>
        <v>0</v>
      </c>
      <c r="F119" s="36">
        <f>+Maí!E32</f>
        <v>0</v>
      </c>
      <c r="G119" s="36">
        <f>+Maí!F32</f>
        <v>0</v>
      </c>
      <c r="H119" s="36">
        <f>+Maí!G32</f>
        <v>0</v>
      </c>
      <c r="I119" s="36">
        <f>+Maí!H32</f>
        <v>0</v>
      </c>
      <c r="J119" s="36">
        <f>+Maí!I32</f>
        <v>0</v>
      </c>
      <c r="K119" s="36">
        <f>+Maí!J32</f>
        <v>0</v>
      </c>
    </row>
    <row r="120" spans="1:11" x14ac:dyDescent="0.2">
      <c r="A120" s="184">
        <f>Upplýsingar!$E$14</f>
        <v>0</v>
      </c>
      <c r="B120" s="36" t="s">
        <v>8</v>
      </c>
      <c r="C120" s="36">
        <f>+Maí!B33</f>
        <v>0</v>
      </c>
      <c r="D120" s="36">
        <f>+Maí!C33</f>
        <v>0</v>
      </c>
      <c r="E120" s="36">
        <f>+Maí!D33</f>
        <v>0</v>
      </c>
      <c r="F120" s="36">
        <f>+Maí!E33</f>
        <v>0</v>
      </c>
      <c r="G120" s="36">
        <f>+Maí!F33</f>
        <v>0</v>
      </c>
      <c r="H120" s="36">
        <f>+Maí!G33</f>
        <v>0</v>
      </c>
      <c r="I120" s="36">
        <f>+Maí!H33</f>
        <v>0</v>
      </c>
      <c r="J120" s="36">
        <f>+Maí!I33</f>
        <v>0</v>
      </c>
      <c r="K120" s="36">
        <f>+Maí!J33</f>
        <v>0</v>
      </c>
    </row>
    <row r="121" spans="1:11" x14ac:dyDescent="0.2">
      <c r="A121" s="185">
        <f>Upplýsingar!$E$14</f>
        <v>0</v>
      </c>
      <c r="B121" s="37" t="s">
        <v>8</v>
      </c>
      <c r="C121" s="37">
        <f>+Maí!B34</f>
        <v>0</v>
      </c>
      <c r="D121" s="37">
        <f>+Maí!C34</f>
        <v>0</v>
      </c>
      <c r="E121" s="37">
        <f>+Maí!D34</f>
        <v>0</v>
      </c>
      <c r="F121" s="37">
        <f>+Maí!E34</f>
        <v>0</v>
      </c>
      <c r="G121" s="37">
        <f>+Maí!F34</f>
        <v>0</v>
      </c>
      <c r="H121" s="37">
        <f>+Maí!G34</f>
        <v>0</v>
      </c>
      <c r="I121" s="37">
        <f>+Maí!H34</f>
        <v>0</v>
      </c>
      <c r="J121" s="37">
        <f>+Maí!I34</f>
        <v>0</v>
      </c>
      <c r="K121" s="37">
        <f>+Maí!J34</f>
        <v>0</v>
      </c>
    </row>
    <row r="122" spans="1:11" x14ac:dyDescent="0.2">
      <c r="A122" s="184">
        <f>Upplýsingar!$E$14</f>
        <v>0</v>
      </c>
      <c r="B122" s="36" t="s">
        <v>9</v>
      </c>
      <c r="C122" s="36">
        <f>+Júní!B11</f>
        <v>0</v>
      </c>
      <c r="D122" s="36">
        <f>+Júní!C11</f>
        <v>0</v>
      </c>
      <c r="E122" s="36">
        <f>+Júní!D11</f>
        <v>0</v>
      </c>
      <c r="F122" s="36">
        <f>+Júní!E11</f>
        <v>0</v>
      </c>
      <c r="G122" s="36">
        <f>+Júní!F11</f>
        <v>0</v>
      </c>
      <c r="H122" s="36">
        <f>+Júní!G11</f>
        <v>0</v>
      </c>
      <c r="I122" s="36">
        <f>+Júní!H11</f>
        <v>0</v>
      </c>
      <c r="J122" s="36">
        <f>+Júní!I11</f>
        <v>0</v>
      </c>
      <c r="K122" s="36">
        <f>+Júní!J11</f>
        <v>0</v>
      </c>
    </row>
    <row r="123" spans="1:11" x14ac:dyDescent="0.2">
      <c r="A123" s="184">
        <f>Upplýsingar!$E$14</f>
        <v>0</v>
      </c>
      <c r="B123" s="36" t="s">
        <v>9</v>
      </c>
      <c r="C123" s="36">
        <f>+Júní!B12</f>
        <v>0</v>
      </c>
      <c r="D123" s="36">
        <f>+Júní!C12</f>
        <v>0</v>
      </c>
      <c r="E123" s="36">
        <f>+Júní!D12</f>
        <v>0</v>
      </c>
      <c r="F123" s="36">
        <f>+Júní!E12</f>
        <v>0</v>
      </c>
      <c r="G123" s="36">
        <f>+Júní!F12</f>
        <v>0</v>
      </c>
      <c r="H123" s="36">
        <f>+Júní!G12</f>
        <v>0</v>
      </c>
      <c r="I123" s="36">
        <f>+Júní!H12</f>
        <v>0</v>
      </c>
      <c r="J123" s="36">
        <f>+Júní!I12</f>
        <v>0</v>
      </c>
      <c r="K123" s="36">
        <f>+Júní!J12</f>
        <v>0</v>
      </c>
    </row>
    <row r="124" spans="1:11" x14ac:dyDescent="0.2">
      <c r="A124" s="184">
        <f>Upplýsingar!$E$14</f>
        <v>0</v>
      </c>
      <c r="B124" s="36" t="s">
        <v>9</v>
      </c>
      <c r="C124" s="36">
        <f>+Júní!B13</f>
        <v>0</v>
      </c>
      <c r="D124" s="36">
        <f>+Júní!C13</f>
        <v>0</v>
      </c>
      <c r="E124" s="36">
        <f>+Júní!D13</f>
        <v>0</v>
      </c>
      <c r="F124" s="36">
        <f>+Júní!E13</f>
        <v>0</v>
      </c>
      <c r="G124" s="36">
        <f>+Júní!F13</f>
        <v>0</v>
      </c>
      <c r="H124" s="36">
        <f>+Júní!G13</f>
        <v>0</v>
      </c>
      <c r="I124" s="36">
        <f>+Júní!H13</f>
        <v>0</v>
      </c>
      <c r="J124" s="36">
        <f>+Júní!I13</f>
        <v>0</v>
      </c>
      <c r="K124" s="36">
        <f>+Júní!J13</f>
        <v>0</v>
      </c>
    </row>
    <row r="125" spans="1:11" x14ac:dyDescent="0.2">
      <c r="A125" s="184">
        <f>Upplýsingar!$E$14</f>
        <v>0</v>
      </c>
      <c r="B125" s="36" t="s">
        <v>9</v>
      </c>
      <c r="C125" s="36">
        <f>+Júní!B14</f>
        <v>0</v>
      </c>
      <c r="D125" s="36">
        <f>+Júní!C14</f>
        <v>0</v>
      </c>
      <c r="E125" s="36">
        <f>+Júní!D14</f>
        <v>0</v>
      </c>
      <c r="F125" s="36">
        <f>+Júní!E14</f>
        <v>0</v>
      </c>
      <c r="G125" s="36">
        <f>+Júní!F14</f>
        <v>0</v>
      </c>
      <c r="H125" s="36">
        <f>+Júní!G14</f>
        <v>0</v>
      </c>
      <c r="I125" s="36">
        <f>+Júní!H14</f>
        <v>0</v>
      </c>
      <c r="J125" s="36">
        <f>+Júní!I14</f>
        <v>0</v>
      </c>
      <c r="K125" s="36">
        <f>+Júní!J14</f>
        <v>0</v>
      </c>
    </row>
    <row r="126" spans="1:11" x14ac:dyDescent="0.2">
      <c r="A126" s="184">
        <f>Upplýsingar!$E$14</f>
        <v>0</v>
      </c>
      <c r="B126" s="36" t="s">
        <v>9</v>
      </c>
      <c r="C126" s="36">
        <f>+Júní!B15</f>
        <v>0</v>
      </c>
      <c r="D126" s="36">
        <f>+Júní!C15</f>
        <v>0</v>
      </c>
      <c r="E126" s="36">
        <f>+Júní!D15</f>
        <v>0</v>
      </c>
      <c r="F126" s="36">
        <f>+Júní!E15</f>
        <v>0</v>
      </c>
      <c r="G126" s="36">
        <f>+Júní!F15</f>
        <v>0</v>
      </c>
      <c r="H126" s="36">
        <f>+Júní!G15</f>
        <v>0</v>
      </c>
      <c r="I126" s="36">
        <f>+Júní!H15</f>
        <v>0</v>
      </c>
      <c r="J126" s="36">
        <f>+Júní!I15</f>
        <v>0</v>
      </c>
      <c r="K126" s="36">
        <f>+Júní!J15</f>
        <v>0</v>
      </c>
    </row>
    <row r="127" spans="1:11" x14ac:dyDescent="0.2">
      <c r="A127" s="184">
        <f>Upplýsingar!$E$14</f>
        <v>0</v>
      </c>
      <c r="B127" s="36" t="s">
        <v>9</v>
      </c>
      <c r="C127" s="36">
        <f>+Júní!B16</f>
        <v>0</v>
      </c>
      <c r="D127" s="36">
        <f>+Júní!C16</f>
        <v>0</v>
      </c>
      <c r="E127" s="36">
        <f>+Júní!D16</f>
        <v>0</v>
      </c>
      <c r="F127" s="36">
        <f>+Júní!E16</f>
        <v>0</v>
      </c>
      <c r="G127" s="36">
        <f>+Júní!F16</f>
        <v>0</v>
      </c>
      <c r="H127" s="36">
        <f>+Júní!G16</f>
        <v>0</v>
      </c>
      <c r="I127" s="36">
        <f>+Júní!H16</f>
        <v>0</v>
      </c>
      <c r="J127" s="36">
        <f>+Júní!I16</f>
        <v>0</v>
      </c>
      <c r="K127" s="36">
        <f>+Júní!J16</f>
        <v>0</v>
      </c>
    </row>
    <row r="128" spans="1:11" x14ac:dyDescent="0.2">
      <c r="A128" s="184">
        <f>Upplýsingar!$E$14</f>
        <v>0</v>
      </c>
      <c r="B128" s="36" t="s">
        <v>9</v>
      </c>
      <c r="C128" s="36">
        <f>+Júní!B17</f>
        <v>0</v>
      </c>
      <c r="D128" s="36">
        <f>+Júní!C17</f>
        <v>0</v>
      </c>
      <c r="E128" s="36">
        <f>+Júní!D17</f>
        <v>0</v>
      </c>
      <c r="F128" s="36">
        <f>+Júní!E17</f>
        <v>0</v>
      </c>
      <c r="G128" s="36">
        <f>+Júní!F17</f>
        <v>0</v>
      </c>
      <c r="H128" s="36">
        <f>+Júní!G17</f>
        <v>0</v>
      </c>
      <c r="I128" s="36">
        <f>+Júní!H17</f>
        <v>0</v>
      </c>
      <c r="J128" s="36">
        <f>+Júní!I17</f>
        <v>0</v>
      </c>
      <c r="K128" s="36">
        <f>+Júní!J17</f>
        <v>0</v>
      </c>
    </row>
    <row r="129" spans="1:11" x14ac:dyDescent="0.2">
      <c r="A129" s="184">
        <f>Upplýsingar!$E$14</f>
        <v>0</v>
      </c>
      <c r="B129" s="36" t="s">
        <v>9</v>
      </c>
      <c r="C129" s="36">
        <f>+Júní!B18</f>
        <v>0</v>
      </c>
      <c r="D129" s="36">
        <f>+Júní!C18</f>
        <v>0</v>
      </c>
      <c r="E129" s="36">
        <f>+Júní!D18</f>
        <v>0</v>
      </c>
      <c r="F129" s="36">
        <f>+Júní!E18</f>
        <v>0</v>
      </c>
      <c r="G129" s="36">
        <f>+Júní!F18</f>
        <v>0</v>
      </c>
      <c r="H129" s="36">
        <f>+Júní!G18</f>
        <v>0</v>
      </c>
      <c r="I129" s="36">
        <f>+Júní!H18</f>
        <v>0</v>
      </c>
      <c r="J129" s="36">
        <f>+Júní!I18</f>
        <v>0</v>
      </c>
      <c r="K129" s="36">
        <f>+Júní!J18</f>
        <v>0</v>
      </c>
    </row>
    <row r="130" spans="1:11" x14ac:dyDescent="0.2">
      <c r="A130" s="184">
        <f>Upplýsingar!$E$14</f>
        <v>0</v>
      </c>
      <c r="B130" s="36" t="s">
        <v>9</v>
      </c>
      <c r="C130" s="36">
        <f>+Júní!B19</f>
        <v>0</v>
      </c>
      <c r="D130" s="36">
        <f>+Júní!C19</f>
        <v>0</v>
      </c>
      <c r="E130" s="36">
        <f>+Júní!D19</f>
        <v>0</v>
      </c>
      <c r="F130" s="36">
        <f>+Júní!E19</f>
        <v>0</v>
      </c>
      <c r="G130" s="36">
        <f>+Júní!F19</f>
        <v>0</v>
      </c>
      <c r="H130" s="36">
        <f>+Júní!G19</f>
        <v>0</v>
      </c>
      <c r="I130" s="36">
        <f>+Júní!H19</f>
        <v>0</v>
      </c>
      <c r="J130" s="36">
        <f>+Júní!I19</f>
        <v>0</v>
      </c>
      <c r="K130" s="36">
        <f>+Júní!J19</f>
        <v>0</v>
      </c>
    </row>
    <row r="131" spans="1:11" x14ac:dyDescent="0.2">
      <c r="A131" s="184">
        <f>Upplýsingar!$E$14</f>
        <v>0</v>
      </c>
      <c r="B131" s="36" t="s">
        <v>9</v>
      </c>
      <c r="C131" s="36">
        <f>+Júní!B20</f>
        <v>0</v>
      </c>
      <c r="D131" s="36">
        <f>+Júní!C20</f>
        <v>0</v>
      </c>
      <c r="E131" s="36">
        <f>+Júní!D20</f>
        <v>0</v>
      </c>
      <c r="F131" s="36">
        <f>+Júní!E20</f>
        <v>0</v>
      </c>
      <c r="G131" s="36">
        <f>+Júní!F20</f>
        <v>0</v>
      </c>
      <c r="H131" s="36">
        <f>+Júní!G20</f>
        <v>0</v>
      </c>
      <c r="I131" s="36">
        <f>+Júní!H20</f>
        <v>0</v>
      </c>
      <c r="J131" s="36">
        <f>+Júní!I20</f>
        <v>0</v>
      </c>
      <c r="K131" s="36">
        <f>+Júní!J20</f>
        <v>0</v>
      </c>
    </row>
    <row r="132" spans="1:11" x14ac:dyDescent="0.2">
      <c r="A132" s="184">
        <f>Upplýsingar!$E$14</f>
        <v>0</v>
      </c>
      <c r="B132" s="36" t="s">
        <v>9</v>
      </c>
      <c r="C132" s="36">
        <f>+Júní!B21</f>
        <v>0</v>
      </c>
      <c r="D132" s="36">
        <f>+Júní!C21</f>
        <v>0</v>
      </c>
      <c r="E132" s="36">
        <f>+Júní!D21</f>
        <v>0</v>
      </c>
      <c r="F132" s="36">
        <f>+Júní!E21</f>
        <v>0</v>
      </c>
      <c r="G132" s="36">
        <f>+Júní!F21</f>
        <v>0</v>
      </c>
      <c r="H132" s="36">
        <f>+Júní!G21</f>
        <v>0</v>
      </c>
      <c r="I132" s="36">
        <f>+Júní!H21</f>
        <v>0</v>
      </c>
      <c r="J132" s="36">
        <f>+Júní!I21</f>
        <v>0</v>
      </c>
      <c r="K132" s="36">
        <f>+Júní!J21</f>
        <v>0</v>
      </c>
    </row>
    <row r="133" spans="1:11" x14ac:dyDescent="0.2">
      <c r="A133" s="184">
        <f>Upplýsingar!$E$14</f>
        <v>0</v>
      </c>
      <c r="B133" s="36" t="s">
        <v>9</v>
      </c>
      <c r="C133" s="36">
        <f>+Júní!B22</f>
        <v>0</v>
      </c>
      <c r="D133" s="36">
        <f>+Júní!C22</f>
        <v>0</v>
      </c>
      <c r="E133" s="36">
        <f>+Júní!D22</f>
        <v>0</v>
      </c>
      <c r="F133" s="36">
        <f>+Júní!E22</f>
        <v>0</v>
      </c>
      <c r="G133" s="36">
        <f>+Júní!F22</f>
        <v>0</v>
      </c>
      <c r="H133" s="36">
        <f>+Júní!G22</f>
        <v>0</v>
      </c>
      <c r="I133" s="36">
        <f>+Júní!H22</f>
        <v>0</v>
      </c>
      <c r="J133" s="36">
        <f>+Júní!I22</f>
        <v>0</v>
      </c>
      <c r="K133" s="36">
        <f>+Júní!J22</f>
        <v>0</v>
      </c>
    </row>
    <row r="134" spans="1:11" x14ac:dyDescent="0.2">
      <c r="A134" s="184">
        <f>Upplýsingar!$E$14</f>
        <v>0</v>
      </c>
      <c r="B134" s="36" t="s">
        <v>9</v>
      </c>
      <c r="C134" s="36">
        <f>+Júní!B23</f>
        <v>0</v>
      </c>
      <c r="D134" s="36">
        <f>+Júní!C23</f>
        <v>0</v>
      </c>
      <c r="E134" s="36">
        <f>+Júní!D23</f>
        <v>0</v>
      </c>
      <c r="F134" s="36">
        <f>+Júní!E23</f>
        <v>0</v>
      </c>
      <c r="G134" s="36">
        <f>+Júní!F23</f>
        <v>0</v>
      </c>
      <c r="H134" s="36">
        <f>+Júní!G23</f>
        <v>0</v>
      </c>
      <c r="I134" s="36">
        <f>+Júní!H23</f>
        <v>0</v>
      </c>
      <c r="J134" s="36">
        <f>+Júní!I23</f>
        <v>0</v>
      </c>
      <c r="K134" s="36">
        <f>+Júní!J23</f>
        <v>0</v>
      </c>
    </row>
    <row r="135" spans="1:11" x14ac:dyDescent="0.2">
      <c r="A135" s="184">
        <f>Upplýsingar!$E$14</f>
        <v>0</v>
      </c>
      <c r="B135" s="36" t="s">
        <v>9</v>
      </c>
      <c r="C135" s="36">
        <f>+Júní!B24</f>
        <v>0</v>
      </c>
      <c r="D135" s="36">
        <f>+Júní!C24</f>
        <v>0</v>
      </c>
      <c r="E135" s="36">
        <f>+Júní!D24</f>
        <v>0</v>
      </c>
      <c r="F135" s="36">
        <f>+Júní!E24</f>
        <v>0</v>
      </c>
      <c r="G135" s="36">
        <f>+Júní!F24</f>
        <v>0</v>
      </c>
      <c r="H135" s="36">
        <f>+Júní!G24</f>
        <v>0</v>
      </c>
      <c r="I135" s="36">
        <f>+Júní!H24</f>
        <v>0</v>
      </c>
      <c r="J135" s="36">
        <f>+Júní!I24</f>
        <v>0</v>
      </c>
      <c r="K135" s="36">
        <f>+Júní!J24</f>
        <v>0</v>
      </c>
    </row>
    <row r="136" spans="1:11" x14ac:dyDescent="0.2">
      <c r="A136" s="184">
        <f>Upplýsingar!$E$14</f>
        <v>0</v>
      </c>
      <c r="B136" s="36" t="s">
        <v>9</v>
      </c>
      <c r="C136" s="36">
        <f>+Júní!B25</f>
        <v>0</v>
      </c>
      <c r="D136" s="36">
        <f>+Júní!C25</f>
        <v>0</v>
      </c>
      <c r="E136" s="36">
        <f>+Júní!D25</f>
        <v>0</v>
      </c>
      <c r="F136" s="36">
        <f>+Júní!E25</f>
        <v>0</v>
      </c>
      <c r="G136" s="36">
        <f>+Júní!F25</f>
        <v>0</v>
      </c>
      <c r="H136" s="36">
        <f>+Júní!G25</f>
        <v>0</v>
      </c>
      <c r="I136" s="36">
        <f>+Júní!H25</f>
        <v>0</v>
      </c>
      <c r="J136" s="36">
        <f>+Júní!I25</f>
        <v>0</v>
      </c>
      <c r="K136" s="36">
        <f>+Júní!J25</f>
        <v>0</v>
      </c>
    </row>
    <row r="137" spans="1:11" x14ac:dyDescent="0.2">
      <c r="A137" s="184">
        <f>Upplýsingar!$E$14</f>
        <v>0</v>
      </c>
      <c r="B137" s="36" t="s">
        <v>9</v>
      </c>
      <c r="C137" s="36">
        <f>+Júní!B26</f>
        <v>0</v>
      </c>
      <c r="D137" s="36">
        <f>+Júní!C26</f>
        <v>0</v>
      </c>
      <c r="E137" s="36">
        <f>+Júní!D26</f>
        <v>0</v>
      </c>
      <c r="F137" s="36">
        <f>+Júní!E26</f>
        <v>0</v>
      </c>
      <c r="G137" s="36">
        <f>+Júní!F26</f>
        <v>0</v>
      </c>
      <c r="H137" s="36">
        <f>+Júní!G26</f>
        <v>0</v>
      </c>
      <c r="I137" s="36">
        <f>+Júní!H26</f>
        <v>0</v>
      </c>
      <c r="J137" s="36">
        <f>+Júní!I26</f>
        <v>0</v>
      </c>
      <c r="K137" s="36">
        <f>+Júní!J26</f>
        <v>0</v>
      </c>
    </row>
    <row r="138" spans="1:11" x14ac:dyDescent="0.2">
      <c r="A138" s="184">
        <f>Upplýsingar!$E$14</f>
        <v>0</v>
      </c>
      <c r="B138" s="36" t="s">
        <v>9</v>
      </c>
      <c r="C138" s="36">
        <f>+Júní!B27</f>
        <v>0</v>
      </c>
      <c r="D138" s="36">
        <f>+Júní!C27</f>
        <v>0</v>
      </c>
      <c r="E138" s="36">
        <f>+Júní!D27</f>
        <v>0</v>
      </c>
      <c r="F138" s="36">
        <f>+Júní!E27</f>
        <v>0</v>
      </c>
      <c r="G138" s="36">
        <f>+Júní!F27</f>
        <v>0</v>
      </c>
      <c r="H138" s="36">
        <f>+Júní!G27</f>
        <v>0</v>
      </c>
      <c r="I138" s="36">
        <f>+Júní!H27</f>
        <v>0</v>
      </c>
      <c r="J138" s="36">
        <f>+Júní!I27</f>
        <v>0</v>
      </c>
      <c r="K138" s="36">
        <f>+Júní!J27</f>
        <v>0</v>
      </c>
    </row>
    <row r="139" spans="1:11" x14ac:dyDescent="0.2">
      <c r="A139" s="184">
        <f>Upplýsingar!$E$14</f>
        <v>0</v>
      </c>
      <c r="B139" s="36" t="s">
        <v>9</v>
      </c>
      <c r="C139" s="36">
        <f>+Júní!B28</f>
        <v>0</v>
      </c>
      <c r="D139" s="36">
        <f>+Júní!C28</f>
        <v>0</v>
      </c>
      <c r="E139" s="36">
        <f>+Júní!D28</f>
        <v>0</v>
      </c>
      <c r="F139" s="36">
        <f>+Júní!E28</f>
        <v>0</v>
      </c>
      <c r="G139" s="36">
        <f>+Júní!F28</f>
        <v>0</v>
      </c>
      <c r="H139" s="36">
        <f>+Júní!G28</f>
        <v>0</v>
      </c>
      <c r="I139" s="36">
        <f>+Júní!H28</f>
        <v>0</v>
      </c>
      <c r="J139" s="36">
        <f>+Júní!I28</f>
        <v>0</v>
      </c>
      <c r="K139" s="36">
        <f>+Júní!J28</f>
        <v>0</v>
      </c>
    </row>
    <row r="140" spans="1:11" x14ac:dyDescent="0.2">
      <c r="A140" s="184">
        <f>Upplýsingar!$E$14</f>
        <v>0</v>
      </c>
      <c r="B140" s="36" t="s">
        <v>9</v>
      </c>
      <c r="C140" s="36">
        <f>+Júní!B29</f>
        <v>0</v>
      </c>
      <c r="D140" s="36">
        <f>+Júní!C29</f>
        <v>0</v>
      </c>
      <c r="E140" s="36">
        <f>+Júní!D29</f>
        <v>0</v>
      </c>
      <c r="F140" s="36">
        <f>+Júní!E29</f>
        <v>0</v>
      </c>
      <c r="G140" s="36">
        <f>+Júní!F29</f>
        <v>0</v>
      </c>
      <c r="H140" s="36">
        <f>+Júní!G29</f>
        <v>0</v>
      </c>
      <c r="I140" s="36">
        <f>+Júní!H29</f>
        <v>0</v>
      </c>
      <c r="J140" s="36">
        <f>+Júní!I29</f>
        <v>0</v>
      </c>
      <c r="K140" s="36">
        <f>+Júní!J29</f>
        <v>0</v>
      </c>
    </row>
    <row r="141" spans="1:11" x14ac:dyDescent="0.2">
      <c r="A141" s="184">
        <f>Upplýsingar!$E$14</f>
        <v>0</v>
      </c>
      <c r="B141" s="36" t="s">
        <v>9</v>
      </c>
      <c r="C141" s="36">
        <f>+Júní!B30</f>
        <v>0</v>
      </c>
      <c r="D141" s="36">
        <f>+Júní!C30</f>
        <v>0</v>
      </c>
      <c r="E141" s="36">
        <f>+Júní!D30</f>
        <v>0</v>
      </c>
      <c r="F141" s="36">
        <f>+Júní!E30</f>
        <v>0</v>
      </c>
      <c r="G141" s="36">
        <f>+Júní!F30</f>
        <v>0</v>
      </c>
      <c r="H141" s="36">
        <f>+Júní!G30</f>
        <v>0</v>
      </c>
      <c r="I141" s="36">
        <f>+Júní!H30</f>
        <v>0</v>
      </c>
      <c r="J141" s="36">
        <f>+Júní!I30</f>
        <v>0</v>
      </c>
      <c r="K141" s="36">
        <f>+Júní!J30</f>
        <v>0</v>
      </c>
    </row>
    <row r="142" spans="1:11" x14ac:dyDescent="0.2">
      <c r="A142" s="184">
        <f>Upplýsingar!$E$14</f>
        <v>0</v>
      </c>
      <c r="B142" s="36" t="s">
        <v>9</v>
      </c>
      <c r="C142" s="36">
        <f>+Júní!B31</f>
        <v>0</v>
      </c>
      <c r="D142" s="36">
        <f>+Júní!C31</f>
        <v>0</v>
      </c>
      <c r="E142" s="36">
        <f>+Júní!D31</f>
        <v>0</v>
      </c>
      <c r="F142" s="36">
        <f>+Júní!E31</f>
        <v>0</v>
      </c>
      <c r="G142" s="36">
        <f>+Júní!F31</f>
        <v>0</v>
      </c>
      <c r="H142" s="36">
        <f>+Júní!G31</f>
        <v>0</v>
      </c>
      <c r="I142" s="36">
        <f>+Júní!H31</f>
        <v>0</v>
      </c>
      <c r="J142" s="36">
        <f>+Júní!I31</f>
        <v>0</v>
      </c>
      <c r="K142" s="36">
        <f>+Júní!J31</f>
        <v>0</v>
      </c>
    </row>
    <row r="143" spans="1:11" x14ac:dyDescent="0.2">
      <c r="A143" s="184">
        <f>Upplýsingar!$E$14</f>
        <v>0</v>
      </c>
      <c r="B143" s="36" t="s">
        <v>9</v>
      </c>
      <c r="C143" s="36">
        <f>+Júní!B32</f>
        <v>0</v>
      </c>
      <c r="D143" s="36">
        <f>+Júní!C32</f>
        <v>0</v>
      </c>
      <c r="E143" s="36">
        <f>+Júní!D32</f>
        <v>0</v>
      </c>
      <c r="F143" s="36">
        <f>+Júní!E32</f>
        <v>0</v>
      </c>
      <c r="G143" s="36">
        <f>+Júní!F32</f>
        <v>0</v>
      </c>
      <c r="H143" s="36">
        <f>+Júní!G32</f>
        <v>0</v>
      </c>
      <c r="I143" s="36">
        <f>+Júní!H32</f>
        <v>0</v>
      </c>
      <c r="J143" s="36">
        <f>+Júní!I32</f>
        <v>0</v>
      </c>
      <c r="K143" s="36">
        <f>+Júní!J32</f>
        <v>0</v>
      </c>
    </row>
    <row r="144" spans="1:11" x14ac:dyDescent="0.2">
      <c r="A144" s="184">
        <f>Upplýsingar!$E$14</f>
        <v>0</v>
      </c>
      <c r="B144" s="36" t="s">
        <v>9</v>
      </c>
      <c r="C144" s="36">
        <f>+Júní!B33</f>
        <v>0</v>
      </c>
      <c r="D144" s="36">
        <f>+Júní!C33</f>
        <v>0</v>
      </c>
      <c r="E144" s="36">
        <f>+Júní!D33</f>
        <v>0</v>
      </c>
      <c r="F144" s="36">
        <f>+Júní!E33</f>
        <v>0</v>
      </c>
      <c r="G144" s="36">
        <f>+Júní!F33</f>
        <v>0</v>
      </c>
      <c r="H144" s="36">
        <f>+Júní!G33</f>
        <v>0</v>
      </c>
      <c r="I144" s="36">
        <f>+Júní!H33</f>
        <v>0</v>
      </c>
      <c r="J144" s="36">
        <f>+Júní!I33</f>
        <v>0</v>
      </c>
      <c r="K144" s="36">
        <f>+Júní!J33</f>
        <v>0</v>
      </c>
    </row>
    <row r="145" spans="1:11" x14ac:dyDescent="0.2">
      <c r="A145" s="185">
        <f>Upplýsingar!$E$14</f>
        <v>0</v>
      </c>
      <c r="B145" s="37" t="s">
        <v>9</v>
      </c>
      <c r="C145" s="37">
        <f>+Júní!B34</f>
        <v>0</v>
      </c>
      <c r="D145" s="37">
        <f>+Júní!C34</f>
        <v>0</v>
      </c>
      <c r="E145" s="37">
        <f>+Júní!D34</f>
        <v>0</v>
      </c>
      <c r="F145" s="37">
        <f>+Júní!E34</f>
        <v>0</v>
      </c>
      <c r="G145" s="37">
        <f>+Júní!F34</f>
        <v>0</v>
      </c>
      <c r="H145" s="37">
        <f>+Júní!G34</f>
        <v>0</v>
      </c>
      <c r="I145" s="37">
        <f>+Júní!H34</f>
        <v>0</v>
      </c>
      <c r="J145" s="37">
        <f>+Júní!I34</f>
        <v>0</v>
      </c>
      <c r="K145" s="37">
        <f>+Júní!J34</f>
        <v>0</v>
      </c>
    </row>
    <row r="146" spans="1:11" x14ac:dyDescent="0.2">
      <c r="A146" s="184">
        <f>Upplýsingar!$E$14</f>
        <v>0</v>
      </c>
      <c r="B146" s="36" t="s">
        <v>10</v>
      </c>
      <c r="C146" s="36">
        <f>+Júlí!B11</f>
        <v>0</v>
      </c>
      <c r="D146" s="36">
        <f>+Júlí!C11</f>
        <v>0</v>
      </c>
      <c r="E146" s="36">
        <f>+Júlí!D11</f>
        <v>0</v>
      </c>
      <c r="F146" s="36">
        <f>+Júlí!E11</f>
        <v>0</v>
      </c>
      <c r="G146" s="36">
        <f>+Júlí!F11</f>
        <v>0</v>
      </c>
      <c r="H146" s="36">
        <f>+Júlí!G11</f>
        <v>0</v>
      </c>
      <c r="I146" s="36">
        <f>+Júlí!H11</f>
        <v>0</v>
      </c>
      <c r="J146" s="36">
        <f>+Júlí!I11</f>
        <v>0</v>
      </c>
      <c r="K146" s="36">
        <f>+Júlí!J11</f>
        <v>0</v>
      </c>
    </row>
    <row r="147" spans="1:11" x14ac:dyDescent="0.2">
      <c r="A147" s="184">
        <f>Upplýsingar!$E$14</f>
        <v>0</v>
      </c>
      <c r="B147" s="36" t="s">
        <v>10</v>
      </c>
      <c r="C147" s="36">
        <f>+Júlí!B12</f>
        <v>0</v>
      </c>
      <c r="D147" s="36">
        <f>+Júlí!C12</f>
        <v>0</v>
      </c>
      <c r="E147" s="36">
        <f>+Júlí!D12</f>
        <v>0</v>
      </c>
      <c r="F147" s="36">
        <f>+Júlí!E12</f>
        <v>0</v>
      </c>
      <c r="G147" s="36">
        <f>+Júlí!F12</f>
        <v>0</v>
      </c>
      <c r="H147" s="36">
        <f>+Júlí!G12</f>
        <v>0</v>
      </c>
      <c r="I147" s="36">
        <f>+Júlí!H12</f>
        <v>0</v>
      </c>
      <c r="J147" s="36">
        <f>+Júlí!I12</f>
        <v>0</v>
      </c>
      <c r="K147" s="36">
        <f>+Júlí!J12</f>
        <v>0</v>
      </c>
    </row>
    <row r="148" spans="1:11" x14ac:dyDescent="0.2">
      <c r="A148" s="184">
        <f>Upplýsingar!$E$14</f>
        <v>0</v>
      </c>
      <c r="B148" s="36" t="s">
        <v>10</v>
      </c>
      <c r="C148" s="36">
        <f>+Júlí!B13</f>
        <v>0</v>
      </c>
      <c r="D148" s="36">
        <f>+Júlí!C13</f>
        <v>0</v>
      </c>
      <c r="E148" s="36">
        <f>+Júlí!D13</f>
        <v>0</v>
      </c>
      <c r="F148" s="36">
        <f>+Júlí!E13</f>
        <v>0</v>
      </c>
      <c r="G148" s="36">
        <f>+Júlí!F13</f>
        <v>0</v>
      </c>
      <c r="H148" s="36">
        <f>+Júlí!G13</f>
        <v>0</v>
      </c>
      <c r="I148" s="36">
        <f>+Júlí!H13</f>
        <v>0</v>
      </c>
      <c r="J148" s="36">
        <f>+Júlí!I13</f>
        <v>0</v>
      </c>
      <c r="K148" s="36">
        <f>+Júlí!J13</f>
        <v>0</v>
      </c>
    </row>
    <row r="149" spans="1:11" x14ac:dyDescent="0.2">
      <c r="A149" s="184">
        <f>Upplýsingar!$E$14</f>
        <v>0</v>
      </c>
      <c r="B149" s="36" t="s">
        <v>10</v>
      </c>
      <c r="C149" s="36">
        <f>+Júlí!B14</f>
        <v>0</v>
      </c>
      <c r="D149" s="36">
        <f>+Júlí!C14</f>
        <v>0</v>
      </c>
      <c r="E149" s="36">
        <f>+Júlí!D14</f>
        <v>0</v>
      </c>
      <c r="F149" s="36">
        <f>+Júlí!E14</f>
        <v>0</v>
      </c>
      <c r="G149" s="36">
        <f>+Júlí!F14</f>
        <v>0</v>
      </c>
      <c r="H149" s="36">
        <f>+Júlí!G14</f>
        <v>0</v>
      </c>
      <c r="I149" s="36">
        <f>+Júlí!H14</f>
        <v>0</v>
      </c>
      <c r="J149" s="36">
        <f>+Júlí!I14</f>
        <v>0</v>
      </c>
      <c r="K149" s="36">
        <f>+Júlí!J14</f>
        <v>0</v>
      </c>
    </row>
    <row r="150" spans="1:11" x14ac:dyDescent="0.2">
      <c r="A150" s="184">
        <f>Upplýsingar!$E$14</f>
        <v>0</v>
      </c>
      <c r="B150" s="36" t="s">
        <v>10</v>
      </c>
      <c r="C150" s="36">
        <f>+Júlí!B15</f>
        <v>0</v>
      </c>
      <c r="D150" s="36">
        <f>+Júlí!C15</f>
        <v>0</v>
      </c>
      <c r="E150" s="36">
        <f>+Júlí!D15</f>
        <v>0</v>
      </c>
      <c r="F150" s="36">
        <f>+Júlí!E15</f>
        <v>0</v>
      </c>
      <c r="G150" s="36">
        <f>+Júlí!F15</f>
        <v>0</v>
      </c>
      <c r="H150" s="36">
        <f>+Júlí!G15</f>
        <v>0</v>
      </c>
      <c r="I150" s="36">
        <f>+Júlí!H15</f>
        <v>0</v>
      </c>
      <c r="J150" s="36">
        <f>+Júlí!I15</f>
        <v>0</v>
      </c>
      <c r="K150" s="36">
        <f>+Júlí!J15</f>
        <v>0</v>
      </c>
    </row>
    <row r="151" spans="1:11" x14ac:dyDescent="0.2">
      <c r="A151" s="184">
        <f>Upplýsingar!$E$14</f>
        <v>0</v>
      </c>
      <c r="B151" s="36" t="s">
        <v>10</v>
      </c>
      <c r="C151" s="36">
        <f>+Júlí!B16</f>
        <v>0</v>
      </c>
      <c r="D151" s="36">
        <f>+Júlí!C16</f>
        <v>0</v>
      </c>
      <c r="E151" s="36">
        <f>+Júlí!D16</f>
        <v>0</v>
      </c>
      <c r="F151" s="36">
        <f>+Júlí!E16</f>
        <v>0</v>
      </c>
      <c r="G151" s="36">
        <f>+Júlí!F16</f>
        <v>0</v>
      </c>
      <c r="H151" s="36">
        <f>+Júlí!G16</f>
        <v>0</v>
      </c>
      <c r="I151" s="36">
        <f>+Júlí!H16</f>
        <v>0</v>
      </c>
      <c r="J151" s="36">
        <f>+Júlí!I16</f>
        <v>0</v>
      </c>
      <c r="K151" s="36">
        <f>+Júlí!J16</f>
        <v>0</v>
      </c>
    </row>
    <row r="152" spans="1:11" x14ac:dyDescent="0.2">
      <c r="A152" s="184">
        <f>Upplýsingar!$E$14</f>
        <v>0</v>
      </c>
      <c r="B152" s="36" t="s">
        <v>10</v>
      </c>
      <c r="C152" s="36">
        <f>+Júlí!B17</f>
        <v>0</v>
      </c>
      <c r="D152" s="36">
        <f>+Júlí!C17</f>
        <v>0</v>
      </c>
      <c r="E152" s="36">
        <f>+Júlí!D17</f>
        <v>0</v>
      </c>
      <c r="F152" s="36">
        <f>+Júlí!E17</f>
        <v>0</v>
      </c>
      <c r="G152" s="36">
        <f>+Júlí!F17</f>
        <v>0</v>
      </c>
      <c r="H152" s="36">
        <f>+Júlí!G17</f>
        <v>0</v>
      </c>
      <c r="I152" s="36">
        <f>+Júlí!H17</f>
        <v>0</v>
      </c>
      <c r="J152" s="36">
        <f>+Júlí!I17</f>
        <v>0</v>
      </c>
      <c r="K152" s="36">
        <f>+Júlí!J17</f>
        <v>0</v>
      </c>
    </row>
    <row r="153" spans="1:11" x14ac:dyDescent="0.2">
      <c r="A153" s="184">
        <f>Upplýsingar!$E$14</f>
        <v>0</v>
      </c>
      <c r="B153" s="36" t="s">
        <v>10</v>
      </c>
      <c r="C153" s="36">
        <f>+Júlí!B18</f>
        <v>0</v>
      </c>
      <c r="D153" s="36">
        <f>+Júlí!C18</f>
        <v>0</v>
      </c>
      <c r="E153" s="36">
        <f>+Júlí!D18</f>
        <v>0</v>
      </c>
      <c r="F153" s="36">
        <f>+Júlí!E18</f>
        <v>0</v>
      </c>
      <c r="G153" s="36">
        <f>+Júlí!F18</f>
        <v>0</v>
      </c>
      <c r="H153" s="36">
        <f>+Júlí!G18</f>
        <v>0</v>
      </c>
      <c r="I153" s="36">
        <f>+Júlí!H18</f>
        <v>0</v>
      </c>
      <c r="J153" s="36">
        <f>+Júlí!I18</f>
        <v>0</v>
      </c>
      <c r="K153" s="36">
        <f>+Júlí!J18</f>
        <v>0</v>
      </c>
    </row>
    <row r="154" spans="1:11" x14ac:dyDescent="0.2">
      <c r="A154" s="184">
        <f>Upplýsingar!$E$14</f>
        <v>0</v>
      </c>
      <c r="B154" s="36" t="s">
        <v>10</v>
      </c>
      <c r="C154" s="36">
        <f>+Júlí!B19</f>
        <v>0</v>
      </c>
      <c r="D154" s="36">
        <f>+Júlí!C19</f>
        <v>0</v>
      </c>
      <c r="E154" s="36">
        <f>+Júlí!D19</f>
        <v>0</v>
      </c>
      <c r="F154" s="36">
        <f>+Júlí!E19</f>
        <v>0</v>
      </c>
      <c r="G154" s="36">
        <f>+Júlí!F19</f>
        <v>0</v>
      </c>
      <c r="H154" s="36">
        <f>+Júlí!G19</f>
        <v>0</v>
      </c>
      <c r="I154" s="36">
        <f>+Júlí!H19</f>
        <v>0</v>
      </c>
      <c r="J154" s="36">
        <f>+Júlí!I19</f>
        <v>0</v>
      </c>
      <c r="K154" s="36">
        <f>+Júlí!J19</f>
        <v>0</v>
      </c>
    </row>
    <row r="155" spans="1:11" x14ac:dyDescent="0.2">
      <c r="A155" s="184">
        <f>Upplýsingar!$E$14</f>
        <v>0</v>
      </c>
      <c r="B155" s="36" t="s">
        <v>10</v>
      </c>
      <c r="C155" s="36">
        <f>+Júlí!B20</f>
        <v>0</v>
      </c>
      <c r="D155" s="36">
        <f>+Júlí!C20</f>
        <v>0</v>
      </c>
      <c r="E155" s="36">
        <f>+Júlí!D20</f>
        <v>0</v>
      </c>
      <c r="F155" s="36">
        <f>+Júlí!E20</f>
        <v>0</v>
      </c>
      <c r="G155" s="36">
        <f>+Júlí!F20</f>
        <v>0</v>
      </c>
      <c r="H155" s="36">
        <f>+Júlí!G20</f>
        <v>0</v>
      </c>
      <c r="I155" s="36">
        <f>+Júlí!H20</f>
        <v>0</v>
      </c>
      <c r="J155" s="36">
        <f>+Júlí!I20</f>
        <v>0</v>
      </c>
      <c r="K155" s="36">
        <f>+Júlí!J20</f>
        <v>0</v>
      </c>
    </row>
    <row r="156" spans="1:11" x14ac:dyDescent="0.2">
      <c r="A156" s="184">
        <f>Upplýsingar!$E$14</f>
        <v>0</v>
      </c>
      <c r="B156" s="36" t="s">
        <v>10</v>
      </c>
      <c r="C156" s="36">
        <f>+Júlí!B21</f>
        <v>0</v>
      </c>
      <c r="D156" s="36">
        <f>+Júlí!C21</f>
        <v>0</v>
      </c>
      <c r="E156" s="36">
        <f>+Júlí!D21</f>
        <v>0</v>
      </c>
      <c r="F156" s="36">
        <f>+Júlí!E21</f>
        <v>0</v>
      </c>
      <c r="G156" s="36">
        <f>+Júlí!F21</f>
        <v>0</v>
      </c>
      <c r="H156" s="36">
        <f>+Júlí!G21</f>
        <v>0</v>
      </c>
      <c r="I156" s="36">
        <f>+Júlí!H21</f>
        <v>0</v>
      </c>
      <c r="J156" s="36">
        <f>+Júlí!I21</f>
        <v>0</v>
      </c>
      <c r="K156" s="36">
        <f>+Júlí!J21</f>
        <v>0</v>
      </c>
    </row>
    <row r="157" spans="1:11" x14ac:dyDescent="0.2">
      <c r="A157" s="184">
        <f>Upplýsingar!$E$14</f>
        <v>0</v>
      </c>
      <c r="B157" s="36" t="s">
        <v>10</v>
      </c>
      <c r="C157" s="36">
        <f>+Júlí!B22</f>
        <v>0</v>
      </c>
      <c r="D157" s="36">
        <f>+Júlí!C22</f>
        <v>0</v>
      </c>
      <c r="E157" s="36">
        <f>+Júlí!D22</f>
        <v>0</v>
      </c>
      <c r="F157" s="36">
        <f>+Júlí!E22</f>
        <v>0</v>
      </c>
      <c r="G157" s="36">
        <f>+Júlí!F22</f>
        <v>0</v>
      </c>
      <c r="H157" s="36">
        <f>+Júlí!G22</f>
        <v>0</v>
      </c>
      <c r="I157" s="36">
        <f>+Júlí!H22</f>
        <v>0</v>
      </c>
      <c r="J157" s="36">
        <f>+Júlí!I22</f>
        <v>0</v>
      </c>
      <c r="K157" s="36">
        <f>+Júlí!J22</f>
        <v>0</v>
      </c>
    </row>
    <row r="158" spans="1:11" x14ac:dyDescent="0.2">
      <c r="A158" s="184">
        <f>Upplýsingar!$E$14</f>
        <v>0</v>
      </c>
      <c r="B158" s="36" t="s">
        <v>10</v>
      </c>
      <c r="C158" s="36">
        <f>+Júlí!B23</f>
        <v>0</v>
      </c>
      <c r="D158" s="36">
        <f>+Júlí!C23</f>
        <v>0</v>
      </c>
      <c r="E158" s="36">
        <f>+Júlí!D23</f>
        <v>0</v>
      </c>
      <c r="F158" s="36">
        <f>+Júlí!E23</f>
        <v>0</v>
      </c>
      <c r="G158" s="36">
        <f>+Júlí!F23</f>
        <v>0</v>
      </c>
      <c r="H158" s="36">
        <f>+Júlí!G23</f>
        <v>0</v>
      </c>
      <c r="I158" s="36">
        <f>+Júlí!H23</f>
        <v>0</v>
      </c>
      <c r="J158" s="36">
        <f>+Júlí!I23</f>
        <v>0</v>
      </c>
      <c r="K158" s="36">
        <f>+Júlí!J23</f>
        <v>0</v>
      </c>
    </row>
    <row r="159" spans="1:11" x14ac:dyDescent="0.2">
      <c r="A159" s="184">
        <f>Upplýsingar!$E$14</f>
        <v>0</v>
      </c>
      <c r="B159" s="36" t="s">
        <v>10</v>
      </c>
      <c r="C159" s="36">
        <f>+Júlí!B24</f>
        <v>0</v>
      </c>
      <c r="D159" s="36">
        <f>+Júlí!C24</f>
        <v>0</v>
      </c>
      <c r="E159" s="36">
        <f>+Júlí!D24</f>
        <v>0</v>
      </c>
      <c r="F159" s="36">
        <f>+Júlí!E24</f>
        <v>0</v>
      </c>
      <c r="G159" s="36">
        <f>+Júlí!F24</f>
        <v>0</v>
      </c>
      <c r="H159" s="36">
        <f>+Júlí!G24</f>
        <v>0</v>
      </c>
      <c r="I159" s="36">
        <f>+Júlí!H24</f>
        <v>0</v>
      </c>
      <c r="J159" s="36">
        <f>+Júlí!I24</f>
        <v>0</v>
      </c>
      <c r="K159" s="36">
        <f>+Júlí!J24</f>
        <v>0</v>
      </c>
    </row>
    <row r="160" spans="1:11" x14ac:dyDescent="0.2">
      <c r="A160" s="184">
        <f>Upplýsingar!$E$14</f>
        <v>0</v>
      </c>
      <c r="B160" s="36" t="s">
        <v>10</v>
      </c>
      <c r="C160" s="36">
        <f>+Júlí!B25</f>
        <v>0</v>
      </c>
      <c r="D160" s="36">
        <f>+Júlí!C25</f>
        <v>0</v>
      </c>
      <c r="E160" s="36">
        <f>+Júlí!D25</f>
        <v>0</v>
      </c>
      <c r="F160" s="36">
        <f>+Júlí!E25</f>
        <v>0</v>
      </c>
      <c r="G160" s="36">
        <f>+Júlí!F25</f>
        <v>0</v>
      </c>
      <c r="H160" s="36">
        <f>+Júlí!G25</f>
        <v>0</v>
      </c>
      <c r="I160" s="36">
        <f>+Júlí!H25</f>
        <v>0</v>
      </c>
      <c r="J160" s="36">
        <f>+Júlí!I25</f>
        <v>0</v>
      </c>
      <c r="K160" s="36">
        <f>+Júlí!J25</f>
        <v>0</v>
      </c>
    </row>
    <row r="161" spans="1:11" x14ac:dyDescent="0.2">
      <c r="A161" s="184">
        <f>Upplýsingar!$E$14</f>
        <v>0</v>
      </c>
      <c r="B161" s="36" t="s">
        <v>10</v>
      </c>
      <c r="C161" s="36">
        <f>+Júlí!B26</f>
        <v>0</v>
      </c>
      <c r="D161" s="36">
        <f>+Júlí!C26</f>
        <v>0</v>
      </c>
      <c r="E161" s="36">
        <f>+Júlí!D26</f>
        <v>0</v>
      </c>
      <c r="F161" s="36">
        <f>+Júlí!E26</f>
        <v>0</v>
      </c>
      <c r="G161" s="36">
        <f>+Júlí!F26</f>
        <v>0</v>
      </c>
      <c r="H161" s="36">
        <f>+Júlí!G26</f>
        <v>0</v>
      </c>
      <c r="I161" s="36">
        <f>+Júlí!H26</f>
        <v>0</v>
      </c>
      <c r="J161" s="36">
        <f>+Júlí!I26</f>
        <v>0</v>
      </c>
      <c r="K161" s="36">
        <f>+Júlí!J26</f>
        <v>0</v>
      </c>
    </row>
    <row r="162" spans="1:11" x14ac:dyDescent="0.2">
      <c r="A162" s="184">
        <f>Upplýsingar!$E$14</f>
        <v>0</v>
      </c>
      <c r="B162" s="36" t="s">
        <v>10</v>
      </c>
      <c r="C162" s="36">
        <f>+Júlí!B27</f>
        <v>0</v>
      </c>
      <c r="D162" s="36">
        <f>+Júlí!C27</f>
        <v>0</v>
      </c>
      <c r="E162" s="36">
        <f>+Júlí!D27</f>
        <v>0</v>
      </c>
      <c r="F162" s="36">
        <f>+Júlí!E27</f>
        <v>0</v>
      </c>
      <c r="G162" s="36">
        <f>+Júlí!F27</f>
        <v>0</v>
      </c>
      <c r="H162" s="36">
        <f>+Júlí!G27</f>
        <v>0</v>
      </c>
      <c r="I162" s="36">
        <f>+Júlí!H27</f>
        <v>0</v>
      </c>
      <c r="J162" s="36">
        <f>+Júlí!I27</f>
        <v>0</v>
      </c>
      <c r="K162" s="36">
        <f>+Júlí!J27</f>
        <v>0</v>
      </c>
    </row>
    <row r="163" spans="1:11" x14ac:dyDescent="0.2">
      <c r="A163" s="184">
        <f>Upplýsingar!$E$14</f>
        <v>0</v>
      </c>
      <c r="B163" s="36" t="s">
        <v>10</v>
      </c>
      <c r="C163" s="36">
        <f>+Júlí!B28</f>
        <v>0</v>
      </c>
      <c r="D163" s="36">
        <f>+Júlí!C28</f>
        <v>0</v>
      </c>
      <c r="E163" s="36">
        <f>+Júlí!D28</f>
        <v>0</v>
      </c>
      <c r="F163" s="36">
        <f>+Júlí!E28</f>
        <v>0</v>
      </c>
      <c r="G163" s="36">
        <f>+Júlí!F28</f>
        <v>0</v>
      </c>
      <c r="H163" s="36">
        <f>+Júlí!G28</f>
        <v>0</v>
      </c>
      <c r="I163" s="36">
        <f>+Júlí!H28</f>
        <v>0</v>
      </c>
      <c r="J163" s="36">
        <f>+Júlí!I28</f>
        <v>0</v>
      </c>
      <c r="K163" s="36">
        <f>+Júlí!J28</f>
        <v>0</v>
      </c>
    </row>
    <row r="164" spans="1:11" x14ac:dyDescent="0.2">
      <c r="A164" s="184">
        <f>Upplýsingar!$E$14</f>
        <v>0</v>
      </c>
      <c r="B164" s="36" t="s">
        <v>10</v>
      </c>
      <c r="C164" s="36">
        <f>+Júlí!B29</f>
        <v>0</v>
      </c>
      <c r="D164" s="36">
        <f>+Júlí!C29</f>
        <v>0</v>
      </c>
      <c r="E164" s="36">
        <f>+Júlí!D29</f>
        <v>0</v>
      </c>
      <c r="F164" s="36">
        <f>+Júlí!E29</f>
        <v>0</v>
      </c>
      <c r="G164" s="36">
        <f>+Júlí!F29</f>
        <v>0</v>
      </c>
      <c r="H164" s="36">
        <f>+Júlí!G29</f>
        <v>0</v>
      </c>
      <c r="I164" s="36">
        <f>+Júlí!H29</f>
        <v>0</v>
      </c>
      <c r="J164" s="36">
        <f>+Júlí!I29</f>
        <v>0</v>
      </c>
      <c r="K164" s="36">
        <f>+Júlí!J29</f>
        <v>0</v>
      </c>
    </row>
    <row r="165" spans="1:11" x14ac:dyDescent="0.2">
      <c r="A165" s="184">
        <f>Upplýsingar!$E$14</f>
        <v>0</v>
      </c>
      <c r="B165" s="36" t="s">
        <v>10</v>
      </c>
      <c r="C165" s="36">
        <f>+Júlí!B30</f>
        <v>0</v>
      </c>
      <c r="D165" s="36">
        <f>+Júlí!C30</f>
        <v>0</v>
      </c>
      <c r="E165" s="36">
        <f>+Júlí!D30</f>
        <v>0</v>
      </c>
      <c r="F165" s="36">
        <f>+Júlí!E30</f>
        <v>0</v>
      </c>
      <c r="G165" s="36">
        <f>+Júlí!F30</f>
        <v>0</v>
      </c>
      <c r="H165" s="36">
        <f>+Júlí!G30</f>
        <v>0</v>
      </c>
      <c r="I165" s="36">
        <f>+Júlí!H30</f>
        <v>0</v>
      </c>
      <c r="J165" s="36">
        <f>+Júlí!I30</f>
        <v>0</v>
      </c>
      <c r="K165" s="36">
        <f>+Júlí!J30</f>
        <v>0</v>
      </c>
    </row>
    <row r="166" spans="1:11" x14ac:dyDescent="0.2">
      <c r="A166" s="184">
        <f>Upplýsingar!$E$14</f>
        <v>0</v>
      </c>
      <c r="B166" s="36" t="s">
        <v>10</v>
      </c>
      <c r="C166" s="36">
        <f>+Júlí!B31</f>
        <v>0</v>
      </c>
      <c r="D166" s="36">
        <f>+Júlí!C31</f>
        <v>0</v>
      </c>
      <c r="E166" s="36">
        <f>+Júlí!D31</f>
        <v>0</v>
      </c>
      <c r="F166" s="36">
        <f>+Júlí!E31</f>
        <v>0</v>
      </c>
      <c r="G166" s="36">
        <f>+Júlí!F31</f>
        <v>0</v>
      </c>
      <c r="H166" s="36">
        <f>+Júlí!G31</f>
        <v>0</v>
      </c>
      <c r="I166" s="36">
        <f>+Júlí!H31</f>
        <v>0</v>
      </c>
      <c r="J166" s="36">
        <f>+Júlí!I31</f>
        <v>0</v>
      </c>
      <c r="K166" s="36">
        <f>+Júlí!J31</f>
        <v>0</v>
      </c>
    </row>
    <row r="167" spans="1:11" x14ac:dyDescent="0.2">
      <c r="A167" s="184">
        <f>Upplýsingar!$E$14</f>
        <v>0</v>
      </c>
      <c r="B167" s="36" t="s">
        <v>10</v>
      </c>
      <c r="C167" s="36">
        <f>+Júlí!B32</f>
        <v>0</v>
      </c>
      <c r="D167" s="36">
        <f>+Júlí!C32</f>
        <v>0</v>
      </c>
      <c r="E167" s="36">
        <f>+Júlí!D32</f>
        <v>0</v>
      </c>
      <c r="F167" s="36">
        <f>+Júlí!E32</f>
        <v>0</v>
      </c>
      <c r="G167" s="36">
        <f>+Júlí!F32</f>
        <v>0</v>
      </c>
      <c r="H167" s="36">
        <f>+Júlí!G32</f>
        <v>0</v>
      </c>
      <c r="I167" s="36">
        <f>+Júlí!H32</f>
        <v>0</v>
      </c>
      <c r="J167" s="36">
        <f>+Júlí!I32</f>
        <v>0</v>
      </c>
      <c r="K167" s="36">
        <f>+Júlí!J32</f>
        <v>0</v>
      </c>
    </row>
    <row r="168" spans="1:11" x14ac:dyDescent="0.2">
      <c r="A168" s="184">
        <f>Upplýsingar!$E$14</f>
        <v>0</v>
      </c>
      <c r="B168" s="36" t="s">
        <v>10</v>
      </c>
      <c r="C168" s="36">
        <f>+Júlí!B33</f>
        <v>0</v>
      </c>
      <c r="D168" s="36">
        <f>+Júlí!C33</f>
        <v>0</v>
      </c>
      <c r="E168" s="36">
        <f>+Júlí!D33</f>
        <v>0</v>
      </c>
      <c r="F168" s="36">
        <f>+Júlí!E33</f>
        <v>0</v>
      </c>
      <c r="G168" s="36">
        <f>+Júlí!F33</f>
        <v>0</v>
      </c>
      <c r="H168" s="36">
        <f>+Júlí!G33</f>
        <v>0</v>
      </c>
      <c r="I168" s="36">
        <f>+Júlí!H33</f>
        <v>0</v>
      </c>
      <c r="J168" s="36">
        <f>+Júlí!I33</f>
        <v>0</v>
      </c>
      <c r="K168" s="36">
        <f>+Júlí!J33</f>
        <v>0</v>
      </c>
    </row>
    <row r="169" spans="1:11" x14ac:dyDescent="0.2">
      <c r="A169" s="185">
        <f>Upplýsingar!$E$14</f>
        <v>0</v>
      </c>
      <c r="B169" s="37" t="s">
        <v>10</v>
      </c>
      <c r="C169" s="37">
        <f>+Júlí!B34</f>
        <v>0</v>
      </c>
      <c r="D169" s="37">
        <f>+Júlí!C34</f>
        <v>0</v>
      </c>
      <c r="E169" s="37">
        <f>+Júlí!D34</f>
        <v>0</v>
      </c>
      <c r="F169" s="37">
        <f>+Júlí!E34</f>
        <v>0</v>
      </c>
      <c r="G169" s="37">
        <f>+Júlí!F34</f>
        <v>0</v>
      </c>
      <c r="H169" s="37">
        <f>+Júlí!G34</f>
        <v>0</v>
      </c>
      <c r="I169" s="37">
        <f>+Júlí!H34</f>
        <v>0</v>
      </c>
      <c r="J169" s="37">
        <f>+Júlí!I34</f>
        <v>0</v>
      </c>
      <c r="K169" s="37">
        <f>+Júlí!J34</f>
        <v>0</v>
      </c>
    </row>
    <row r="170" spans="1:11" x14ac:dyDescent="0.2">
      <c r="A170" s="184">
        <f>Upplýsingar!$E$14</f>
        <v>0</v>
      </c>
      <c r="B170" s="36" t="s">
        <v>11</v>
      </c>
      <c r="C170" s="36">
        <f>+Ágúst!B11</f>
        <v>0</v>
      </c>
      <c r="D170" s="36">
        <f>+Ágúst!C11</f>
        <v>0</v>
      </c>
      <c r="E170" s="36">
        <f>+Ágúst!D11</f>
        <v>0</v>
      </c>
      <c r="F170" s="36">
        <f>+Ágúst!E11</f>
        <v>0</v>
      </c>
      <c r="G170" s="36">
        <f>+Ágúst!F11</f>
        <v>0</v>
      </c>
      <c r="H170" s="36">
        <f>+Ágúst!G11</f>
        <v>0</v>
      </c>
      <c r="I170" s="36">
        <f>+Ágúst!H11</f>
        <v>0</v>
      </c>
      <c r="J170" s="36">
        <f>+Ágúst!I11</f>
        <v>0</v>
      </c>
      <c r="K170" s="36">
        <f>+Ágúst!J11</f>
        <v>0</v>
      </c>
    </row>
    <row r="171" spans="1:11" x14ac:dyDescent="0.2">
      <c r="A171" s="184">
        <f>Upplýsingar!$E$14</f>
        <v>0</v>
      </c>
      <c r="B171" s="36" t="s">
        <v>11</v>
      </c>
      <c r="C171" s="36">
        <f>+Ágúst!B12</f>
        <v>0</v>
      </c>
      <c r="D171" s="36">
        <f>+Ágúst!C12</f>
        <v>0</v>
      </c>
      <c r="E171" s="36">
        <f>+Ágúst!D12</f>
        <v>0</v>
      </c>
      <c r="F171" s="36">
        <f>+Ágúst!E12</f>
        <v>0</v>
      </c>
      <c r="G171" s="36">
        <f>+Ágúst!F12</f>
        <v>0</v>
      </c>
      <c r="H171" s="36">
        <f>+Ágúst!G12</f>
        <v>0</v>
      </c>
      <c r="I171" s="36">
        <f>+Ágúst!H12</f>
        <v>0</v>
      </c>
      <c r="J171" s="36">
        <f>+Ágúst!I12</f>
        <v>0</v>
      </c>
      <c r="K171" s="36">
        <f>+Ágúst!J12</f>
        <v>0</v>
      </c>
    </row>
    <row r="172" spans="1:11" x14ac:dyDescent="0.2">
      <c r="A172" s="184">
        <f>Upplýsingar!$E$14</f>
        <v>0</v>
      </c>
      <c r="B172" s="36" t="s">
        <v>11</v>
      </c>
      <c r="C172" s="36">
        <f>+Ágúst!B13</f>
        <v>0</v>
      </c>
      <c r="D172" s="36">
        <f>+Ágúst!C13</f>
        <v>0</v>
      </c>
      <c r="E172" s="36">
        <f>+Ágúst!D13</f>
        <v>0</v>
      </c>
      <c r="F172" s="36">
        <f>+Ágúst!E13</f>
        <v>0</v>
      </c>
      <c r="G172" s="36">
        <f>+Ágúst!F13</f>
        <v>0</v>
      </c>
      <c r="H172" s="36">
        <f>+Ágúst!G13</f>
        <v>0</v>
      </c>
      <c r="I172" s="36">
        <f>+Ágúst!H13</f>
        <v>0</v>
      </c>
      <c r="J172" s="36">
        <f>+Ágúst!I13</f>
        <v>0</v>
      </c>
      <c r="K172" s="36">
        <f>+Ágúst!J13</f>
        <v>0</v>
      </c>
    </row>
    <row r="173" spans="1:11" x14ac:dyDescent="0.2">
      <c r="A173" s="184">
        <f>Upplýsingar!$E$14</f>
        <v>0</v>
      </c>
      <c r="B173" s="36" t="s">
        <v>11</v>
      </c>
      <c r="C173" s="36">
        <f>+Ágúst!B14</f>
        <v>0</v>
      </c>
      <c r="D173" s="36">
        <f>+Ágúst!C14</f>
        <v>0</v>
      </c>
      <c r="E173" s="36">
        <f>+Ágúst!D14</f>
        <v>0</v>
      </c>
      <c r="F173" s="36">
        <f>+Ágúst!E14</f>
        <v>0</v>
      </c>
      <c r="G173" s="36">
        <f>+Ágúst!F14</f>
        <v>0</v>
      </c>
      <c r="H173" s="36">
        <f>+Ágúst!G14</f>
        <v>0</v>
      </c>
      <c r="I173" s="36">
        <f>+Ágúst!H14</f>
        <v>0</v>
      </c>
      <c r="J173" s="36">
        <f>+Ágúst!I14</f>
        <v>0</v>
      </c>
      <c r="K173" s="36">
        <f>+Ágúst!J14</f>
        <v>0</v>
      </c>
    </row>
    <row r="174" spans="1:11" x14ac:dyDescent="0.2">
      <c r="A174" s="184">
        <f>Upplýsingar!$E$14</f>
        <v>0</v>
      </c>
      <c r="B174" s="36" t="s">
        <v>11</v>
      </c>
      <c r="C174" s="36">
        <f>+Ágúst!B15</f>
        <v>0</v>
      </c>
      <c r="D174" s="36">
        <f>+Ágúst!C15</f>
        <v>0</v>
      </c>
      <c r="E174" s="36">
        <f>+Ágúst!D15</f>
        <v>0</v>
      </c>
      <c r="F174" s="36">
        <f>+Ágúst!E15</f>
        <v>0</v>
      </c>
      <c r="G174" s="36">
        <f>+Ágúst!F15</f>
        <v>0</v>
      </c>
      <c r="H174" s="36">
        <f>+Ágúst!G15</f>
        <v>0</v>
      </c>
      <c r="I174" s="36">
        <f>+Ágúst!H15</f>
        <v>0</v>
      </c>
      <c r="J174" s="36">
        <f>+Ágúst!I15</f>
        <v>0</v>
      </c>
      <c r="K174" s="36">
        <f>+Ágúst!J15</f>
        <v>0</v>
      </c>
    </row>
    <row r="175" spans="1:11" x14ac:dyDescent="0.2">
      <c r="A175" s="184">
        <f>Upplýsingar!$E$14</f>
        <v>0</v>
      </c>
      <c r="B175" s="36" t="s">
        <v>11</v>
      </c>
      <c r="C175" s="36">
        <f>+Ágúst!B16</f>
        <v>0</v>
      </c>
      <c r="D175" s="36">
        <f>+Ágúst!C16</f>
        <v>0</v>
      </c>
      <c r="E175" s="36">
        <f>+Ágúst!D16</f>
        <v>0</v>
      </c>
      <c r="F175" s="36">
        <f>+Ágúst!E16</f>
        <v>0</v>
      </c>
      <c r="G175" s="36">
        <f>+Ágúst!F16</f>
        <v>0</v>
      </c>
      <c r="H175" s="36">
        <f>+Ágúst!G16</f>
        <v>0</v>
      </c>
      <c r="I175" s="36">
        <f>+Ágúst!H16</f>
        <v>0</v>
      </c>
      <c r="J175" s="36">
        <f>+Ágúst!I16</f>
        <v>0</v>
      </c>
      <c r="K175" s="36">
        <f>+Ágúst!J16</f>
        <v>0</v>
      </c>
    </row>
    <row r="176" spans="1:11" x14ac:dyDescent="0.2">
      <c r="A176" s="184">
        <f>Upplýsingar!$E$14</f>
        <v>0</v>
      </c>
      <c r="B176" s="36" t="s">
        <v>11</v>
      </c>
      <c r="C176" s="36">
        <f>+Ágúst!B17</f>
        <v>0</v>
      </c>
      <c r="D176" s="36">
        <f>+Ágúst!C17</f>
        <v>0</v>
      </c>
      <c r="E176" s="36">
        <f>+Ágúst!D17</f>
        <v>0</v>
      </c>
      <c r="F176" s="36">
        <f>+Ágúst!E17</f>
        <v>0</v>
      </c>
      <c r="G176" s="36">
        <f>+Ágúst!F17</f>
        <v>0</v>
      </c>
      <c r="H176" s="36">
        <f>+Ágúst!G17</f>
        <v>0</v>
      </c>
      <c r="I176" s="36">
        <f>+Ágúst!H17</f>
        <v>0</v>
      </c>
      <c r="J176" s="36">
        <f>+Ágúst!I17</f>
        <v>0</v>
      </c>
      <c r="K176" s="36">
        <f>+Ágúst!J17</f>
        <v>0</v>
      </c>
    </row>
    <row r="177" spans="1:11" x14ac:dyDescent="0.2">
      <c r="A177" s="184">
        <f>Upplýsingar!$E$14</f>
        <v>0</v>
      </c>
      <c r="B177" s="36" t="s">
        <v>11</v>
      </c>
      <c r="C177" s="36">
        <f>+Ágúst!B18</f>
        <v>0</v>
      </c>
      <c r="D177" s="36">
        <f>+Ágúst!C18</f>
        <v>0</v>
      </c>
      <c r="E177" s="36">
        <f>+Ágúst!D18</f>
        <v>0</v>
      </c>
      <c r="F177" s="36">
        <f>+Ágúst!E18</f>
        <v>0</v>
      </c>
      <c r="G177" s="36">
        <f>+Ágúst!F18</f>
        <v>0</v>
      </c>
      <c r="H177" s="36">
        <f>+Ágúst!G18</f>
        <v>0</v>
      </c>
      <c r="I177" s="36">
        <f>+Ágúst!H18</f>
        <v>0</v>
      </c>
      <c r="J177" s="36">
        <f>+Ágúst!I18</f>
        <v>0</v>
      </c>
      <c r="K177" s="36">
        <f>+Ágúst!J18</f>
        <v>0</v>
      </c>
    </row>
    <row r="178" spans="1:11" x14ac:dyDescent="0.2">
      <c r="A178" s="184">
        <f>Upplýsingar!$E$14</f>
        <v>0</v>
      </c>
      <c r="B178" s="36" t="s">
        <v>11</v>
      </c>
      <c r="C178" s="36">
        <f>+Ágúst!B19</f>
        <v>0</v>
      </c>
      <c r="D178" s="36">
        <f>+Ágúst!C19</f>
        <v>0</v>
      </c>
      <c r="E178" s="36">
        <f>+Ágúst!D19</f>
        <v>0</v>
      </c>
      <c r="F178" s="36">
        <f>+Ágúst!E19</f>
        <v>0</v>
      </c>
      <c r="G178" s="36">
        <f>+Ágúst!F19</f>
        <v>0</v>
      </c>
      <c r="H178" s="36">
        <f>+Ágúst!G19</f>
        <v>0</v>
      </c>
      <c r="I178" s="36">
        <f>+Ágúst!H19</f>
        <v>0</v>
      </c>
      <c r="J178" s="36">
        <f>+Ágúst!I19</f>
        <v>0</v>
      </c>
      <c r="K178" s="36">
        <f>+Ágúst!J19</f>
        <v>0</v>
      </c>
    </row>
    <row r="179" spans="1:11" x14ac:dyDescent="0.2">
      <c r="A179" s="184">
        <f>Upplýsingar!$E$14</f>
        <v>0</v>
      </c>
      <c r="B179" s="36" t="s">
        <v>11</v>
      </c>
      <c r="C179" s="36">
        <f>+Ágúst!B20</f>
        <v>0</v>
      </c>
      <c r="D179" s="36">
        <f>+Ágúst!C20</f>
        <v>0</v>
      </c>
      <c r="E179" s="36">
        <f>+Ágúst!D20</f>
        <v>0</v>
      </c>
      <c r="F179" s="36">
        <f>+Ágúst!E20</f>
        <v>0</v>
      </c>
      <c r="G179" s="36">
        <f>+Ágúst!F20</f>
        <v>0</v>
      </c>
      <c r="H179" s="36">
        <f>+Ágúst!G20</f>
        <v>0</v>
      </c>
      <c r="I179" s="36">
        <f>+Ágúst!H20</f>
        <v>0</v>
      </c>
      <c r="J179" s="36">
        <f>+Ágúst!I20</f>
        <v>0</v>
      </c>
      <c r="K179" s="36">
        <f>+Ágúst!J20</f>
        <v>0</v>
      </c>
    </row>
    <row r="180" spans="1:11" x14ac:dyDescent="0.2">
      <c r="A180" s="184">
        <f>Upplýsingar!$E$14</f>
        <v>0</v>
      </c>
      <c r="B180" s="36" t="s">
        <v>11</v>
      </c>
      <c r="C180" s="36">
        <f>+Ágúst!B21</f>
        <v>0</v>
      </c>
      <c r="D180" s="36">
        <f>+Ágúst!C21</f>
        <v>0</v>
      </c>
      <c r="E180" s="36">
        <f>+Ágúst!D21</f>
        <v>0</v>
      </c>
      <c r="F180" s="36">
        <f>+Ágúst!E21</f>
        <v>0</v>
      </c>
      <c r="G180" s="36">
        <f>+Ágúst!F21</f>
        <v>0</v>
      </c>
      <c r="H180" s="36">
        <f>+Ágúst!G21</f>
        <v>0</v>
      </c>
      <c r="I180" s="36">
        <f>+Ágúst!H21</f>
        <v>0</v>
      </c>
      <c r="J180" s="36">
        <f>+Ágúst!I21</f>
        <v>0</v>
      </c>
      <c r="K180" s="36">
        <f>+Ágúst!J21</f>
        <v>0</v>
      </c>
    </row>
    <row r="181" spans="1:11" x14ac:dyDescent="0.2">
      <c r="A181" s="184">
        <f>Upplýsingar!$E$14</f>
        <v>0</v>
      </c>
      <c r="B181" s="36" t="s">
        <v>11</v>
      </c>
      <c r="C181" s="36">
        <f>+Ágúst!B22</f>
        <v>0</v>
      </c>
      <c r="D181" s="36">
        <f>+Ágúst!C22</f>
        <v>0</v>
      </c>
      <c r="E181" s="36">
        <f>+Ágúst!D22</f>
        <v>0</v>
      </c>
      <c r="F181" s="36">
        <f>+Ágúst!E22</f>
        <v>0</v>
      </c>
      <c r="G181" s="36">
        <f>+Ágúst!F22</f>
        <v>0</v>
      </c>
      <c r="H181" s="36">
        <f>+Ágúst!G22</f>
        <v>0</v>
      </c>
      <c r="I181" s="36">
        <f>+Ágúst!H22</f>
        <v>0</v>
      </c>
      <c r="J181" s="36">
        <f>+Ágúst!I22</f>
        <v>0</v>
      </c>
      <c r="K181" s="36">
        <f>+Ágúst!J22</f>
        <v>0</v>
      </c>
    </row>
    <row r="182" spans="1:11" x14ac:dyDescent="0.2">
      <c r="A182" s="184">
        <f>Upplýsingar!$E$14</f>
        <v>0</v>
      </c>
      <c r="B182" s="36" t="s">
        <v>11</v>
      </c>
      <c r="C182" s="36">
        <f>+Ágúst!B23</f>
        <v>0</v>
      </c>
      <c r="D182" s="36">
        <f>+Ágúst!C23</f>
        <v>0</v>
      </c>
      <c r="E182" s="36">
        <f>+Ágúst!D23</f>
        <v>0</v>
      </c>
      <c r="F182" s="36">
        <f>+Ágúst!E23</f>
        <v>0</v>
      </c>
      <c r="G182" s="36">
        <f>+Ágúst!F23</f>
        <v>0</v>
      </c>
      <c r="H182" s="36">
        <f>+Ágúst!G23</f>
        <v>0</v>
      </c>
      <c r="I182" s="36">
        <f>+Ágúst!H23</f>
        <v>0</v>
      </c>
      <c r="J182" s="36">
        <f>+Ágúst!I23</f>
        <v>0</v>
      </c>
      <c r="K182" s="36">
        <f>+Ágúst!J23</f>
        <v>0</v>
      </c>
    </row>
    <row r="183" spans="1:11" x14ac:dyDescent="0.2">
      <c r="A183" s="184">
        <f>Upplýsingar!$E$14</f>
        <v>0</v>
      </c>
      <c r="B183" s="36" t="s">
        <v>11</v>
      </c>
      <c r="C183" s="36">
        <f>+Ágúst!B24</f>
        <v>0</v>
      </c>
      <c r="D183" s="36">
        <f>+Ágúst!C24</f>
        <v>0</v>
      </c>
      <c r="E183" s="36">
        <f>+Ágúst!D24</f>
        <v>0</v>
      </c>
      <c r="F183" s="36">
        <f>+Ágúst!E24</f>
        <v>0</v>
      </c>
      <c r="G183" s="36">
        <f>+Ágúst!F24</f>
        <v>0</v>
      </c>
      <c r="H183" s="36">
        <f>+Ágúst!G24</f>
        <v>0</v>
      </c>
      <c r="I183" s="36">
        <f>+Ágúst!H24</f>
        <v>0</v>
      </c>
      <c r="J183" s="36">
        <f>+Ágúst!I24</f>
        <v>0</v>
      </c>
      <c r="K183" s="36">
        <f>+Ágúst!J24</f>
        <v>0</v>
      </c>
    </row>
    <row r="184" spans="1:11" x14ac:dyDescent="0.2">
      <c r="A184" s="184">
        <f>Upplýsingar!$E$14</f>
        <v>0</v>
      </c>
      <c r="B184" s="36" t="s">
        <v>11</v>
      </c>
      <c r="C184" s="36">
        <f>+Ágúst!B25</f>
        <v>0</v>
      </c>
      <c r="D184" s="36">
        <f>+Ágúst!C25</f>
        <v>0</v>
      </c>
      <c r="E184" s="36">
        <f>+Ágúst!D25</f>
        <v>0</v>
      </c>
      <c r="F184" s="36">
        <f>+Ágúst!E25</f>
        <v>0</v>
      </c>
      <c r="G184" s="36">
        <f>+Ágúst!F25</f>
        <v>0</v>
      </c>
      <c r="H184" s="36">
        <f>+Ágúst!G25</f>
        <v>0</v>
      </c>
      <c r="I184" s="36">
        <f>+Ágúst!H25</f>
        <v>0</v>
      </c>
      <c r="J184" s="36">
        <f>+Ágúst!I25</f>
        <v>0</v>
      </c>
      <c r="K184" s="36">
        <f>+Ágúst!J25</f>
        <v>0</v>
      </c>
    </row>
    <row r="185" spans="1:11" x14ac:dyDescent="0.2">
      <c r="A185" s="184">
        <f>Upplýsingar!$E$14</f>
        <v>0</v>
      </c>
      <c r="B185" s="36" t="s">
        <v>11</v>
      </c>
      <c r="C185" s="36">
        <f>+Ágúst!B26</f>
        <v>0</v>
      </c>
      <c r="D185" s="36">
        <f>+Ágúst!C26</f>
        <v>0</v>
      </c>
      <c r="E185" s="36">
        <f>+Ágúst!D26</f>
        <v>0</v>
      </c>
      <c r="F185" s="36">
        <f>+Ágúst!E26</f>
        <v>0</v>
      </c>
      <c r="G185" s="36">
        <f>+Ágúst!F26</f>
        <v>0</v>
      </c>
      <c r="H185" s="36">
        <f>+Ágúst!G26</f>
        <v>0</v>
      </c>
      <c r="I185" s="36">
        <f>+Ágúst!H26</f>
        <v>0</v>
      </c>
      <c r="J185" s="36">
        <f>+Ágúst!I26</f>
        <v>0</v>
      </c>
      <c r="K185" s="36">
        <f>+Ágúst!J26</f>
        <v>0</v>
      </c>
    </row>
    <row r="186" spans="1:11" x14ac:dyDescent="0.2">
      <c r="A186" s="184">
        <f>Upplýsingar!$E$14</f>
        <v>0</v>
      </c>
      <c r="B186" s="36" t="s">
        <v>11</v>
      </c>
      <c r="C186" s="36">
        <f>+Ágúst!B27</f>
        <v>0</v>
      </c>
      <c r="D186" s="36">
        <f>+Ágúst!C27</f>
        <v>0</v>
      </c>
      <c r="E186" s="36">
        <f>+Ágúst!D27</f>
        <v>0</v>
      </c>
      <c r="F186" s="36">
        <f>+Ágúst!E27</f>
        <v>0</v>
      </c>
      <c r="G186" s="36">
        <f>+Ágúst!F27</f>
        <v>0</v>
      </c>
      <c r="H186" s="36">
        <f>+Ágúst!G27</f>
        <v>0</v>
      </c>
      <c r="I186" s="36">
        <f>+Ágúst!H27</f>
        <v>0</v>
      </c>
      <c r="J186" s="36">
        <f>+Ágúst!I27</f>
        <v>0</v>
      </c>
      <c r="K186" s="36">
        <f>+Ágúst!J27</f>
        <v>0</v>
      </c>
    </row>
    <row r="187" spans="1:11" x14ac:dyDescent="0.2">
      <c r="A187" s="184">
        <f>Upplýsingar!$E$14</f>
        <v>0</v>
      </c>
      <c r="B187" s="36" t="s">
        <v>11</v>
      </c>
      <c r="C187" s="36">
        <f>+Ágúst!B28</f>
        <v>0</v>
      </c>
      <c r="D187" s="36">
        <f>+Ágúst!C28</f>
        <v>0</v>
      </c>
      <c r="E187" s="36">
        <f>+Ágúst!D28</f>
        <v>0</v>
      </c>
      <c r="F187" s="36">
        <f>+Ágúst!E28</f>
        <v>0</v>
      </c>
      <c r="G187" s="36">
        <f>+Ágúst!F28</f>
        <v>0</v>
      </c>
      <c r="H187" s="36">
        <f>+Ágúst!G28</f>
        <v>0</v>
      </c>
      <c r="I187" s="36">
        <f>+Ágúst!H28</f>
        <v>0</v>
      </c>
      <c r="J187" s="36">
        <f>+Ágúst!I28</f>
        <v>0</v>
      </c>
      <c r="K187" s="36">
        <f>+Ágúst!J28</f>
        <v>0</v>
      </c>
    </row>
    <row r="188" spans="1:11" x14ac:dyDescent="0.2">
      <c r="A188" s="184">
        <f>Upplýsingar!$E$14</f>
        <v>0</v>
      </c>
      <c r="B188" s="36" t="s">
        <v>11</v>
      </c>
      <c r="C188" s="36">
        <f>+Ágúst!B29</f>
        <v>0</v>
      </c>
      <c r="D188" s="36">
        <f>+Ágúst!C29</f>
        <v>0</v>
      </c>
      <c r="E188" s="36">
        <f>+Ágúst!D29</f>
        <v>0</v>
      </c>
      <c r="F188" s="36">
        <f>+Ágúst!E29</f>
        <v>0</v>
      </c>
      <c r="G188" s="36">
        <f>+Ágúst!F29</f>
        <v>0</v>
      </c>
      <c r="H188" s="36">
        <f>+Ágúst!G29</f>
        <v>0</v>
      </c>
      <c r="I188" s="36">
        <f>+Ágúst!H29</f>
        <v>0</v>
      </c>
      <c r="J188" s="36">
        <f>+Ágúst!I29</f>
        <v>0</v>
      </c>
      <c r="K188" s="36">
        <f>+Ágúst!J29</f>
        <v>0</v>
      </c>
    </row>
    <row r="189" spans="1:11" x14ac:dyDescent="0.2">
      <c r="A189" s="184">
        <f>Upplýsingar!$E$14</f>
        <v>0</v>
      </c>
      <c r="B189" s="36" t="s">
        <v>11</v>
      </c>
      <c r="C189" s="36">
        <f>+Ágúst!B30</f>
        <v>0</v>
      </c>
      <c r="D189" s="36">
        <f>+Ágúst!C30</f>
        <v>0</v>
      </c>
      <c r="E189" s="36">
        <f>+Ágúst!D30</f>
        <v>0</v>
      </c>
      <c r="F189" s="36">
        <f>+Ágúst!E30</f>
        <v>0</v>
      </c>
      <c r="G189" s="36">
        <f>+Ágúst!F30</f>
        <v>0</v>
      </c>
      <c r="H189" s="36">
        <f>+Ágúst!G30</f>
        <v>0</v>
      </c>
      <c r="I189" s="36">
        <f>+Ágúst!H30</f>
        <v>0</v>
      </c>
      <c r="J189" s="36">
        <f>+Ágúst!I30</f>
        <v>0</v>
      </c>
      <c r="K189" s="36">
        <f>+Ágúst!J30</f>
        <v>0</v>
      </c>
    </row>
    <row r="190" spans="1:11" x14ac:dyDescent="0.2">
      <c r="A190" s="184">
        <f>Upplýsingar!$E$14</f>
        <v>0</v>
      </c>
      <c r="B190" s="36" t="s">
        <v>11</v>
      </c>
      <c r="C190" s="36">
        <f>+Ágúst!B31</f>
        <v>0</v>
      </c>
      <c r="D190" s="36">
        <f>+Ágúst!C31</f>
        <v>0</v>
      </c>
      <c r="E190" s="36">
        <f>+Ágúst!D31</f>
        <v>0</v>
      </c>
      <c r="F190" s="36">
        <f>+Ágúst!E31</f>
        <v>0</v>
      </c>
      <c r="G190" s="36">
        <f>+Ágúst!F31</f>
        <v>0</v>
      </c>
      <c r="H190" s="36">
        <f>+Ágúst!G31</f>
        <v>0</v>
      </c>
      <c r="I190" s="36">
        <f>+Ágúst!H31</f>
        <v>0</v>
      </c>
      <c r="J190" s="36">
        <f>+Ágúst!I31</f>
        <v>0</v>
      </c>
      <c r="K190" s="36">
        <f>+Ágúst!J31</f>
        <v>0</v>
      </c>
    </row>
    <row r="191" spans="1:11" x14ac:dyDescent="0.2">
      <c r="A191" s="184">
        <f>Upplýsingar!$E$14</f>
        <v>0</v>
      </c>
      <c r="B191" s="36" t="s">
        <v>11</v>
      </c>
      <c r="C191" s="36">
        <f>+Ágúst!B32</f>
        <v>0</v>
      </c>
      <c r="D191" s="36">
        <f>+Ágúst!C32</f>
        <v>0</v>
      </c>
      <c r="E191" s="36">
        <f>+Ágúst!D32</f>
        <v>0</v>
      </c>
      <c r="F191" s="36">
        <f>+Ágúst!E32</f>
        <v>0</v>
      </c>
      <c r="G191" s="36">
        <f>+Ágúst!F32</f>
        <v>0</v>
      </c>
      <c r="H191" s="36">
        <f>+Ágúst!G32</f>
        <v>0</v>
      </c>
      <c r="I191" s="36">
        <f>+Ágúst!H32</f>
        <v>0</v>
      </c>
      <c r="J191" s="36">
        <f>+Ágúst!I32</f>
        <v>0</v>
      </c>
      <c r="K191" s="36">
        <f>+Ágúst!J32</f>
        <v>0</v>
      </c>
    </row>
    <row r="192" spans="1:11" x14ac:dyDescent="0.2">
      <c r="A192" s="184">
        <f>Upplýsingar!$E$14</f>
        <v>0</v>
      </c>
      <c r="B192" s="36" t="s">
        <v>11</v>
      </c>
      <c r="C192" s="36">
        <f>+Ágúst!B33</f>
        <v>0</v>
      </c>
      <c r="D192" s="36">
        <f>+Ágúst!C33</f>
        <v>0</v>
      </c>
      <c r="E192" s="36">
        <f>+Ágúst!D33</f>
        <v>0</v>
      </c>
      <c r="F192" s="36">
        <f>+Ágúst!E33</f>
        <v>0</v>
      </c>
      <c r="G192" s="36">
        <f>+Ágúst!F33</f>
        <v>0</v>
      </c>
      <c r="H192" s="36">
        <f>+Ágúst!G33</f>
        <v>0</v>
      </c>
      <c r="I192" s="36">
        <f>+Ágúst!H33</f>
        <v>0</v>
      </c>
      <c r="J192" s="36">
        <f>+Ágúst!I33</f>
        <v>0</v>
      </c>
      <c r="K192" s="36">
        <f>+Ágúst!J33</f>
        <v>0</v>
      </c>
    </row>
    <row r="193" spans="1:11" x14ac:dyDescent="0.2">
      <c r="A193" s="185">
        <f>Upplýsingar!$E$14</f>
        <v>0</v>
      </c>
      <c r="B193" s="37" t="s">
        <v>11</v>
      </c>
      <c r="C193" s="37">
        <f>+Ágúst!B34</f>
        <v>0</v>
      </c>
      <c r="D193" s="37">
        <f>+Ágúst!C34</f>
        <v>0</v>
      </c>
      <c r="E193" s="37">
        <f>+Ágúst!D34</f>
        <v>0</v>
      </c>
      <c r="F193" s="37">
        <f>+Ágúst!E34</f>
        <v>0</v>
      </c>
      <c r="G193" s="37">
        <f>+Ágúst!F34</f>
        <v>0</v>
      </c>
      <c r="H193" s="37">
        <f>+Ágúst!G34</f>
        <v>0</v>
      </c>
      <c r="I193" s="37">
        <f>+Ágúst!H34</f>
        <v>0</v>
      </c>
      <c r="J193" s="37">
        <f>+Ágúst!I34</f>
        <v>0</v>
      </c>
      <c r="K193" s="37">
        <f>+Ágúst!J34</f>
        <v>0</v>
      </c>
    </row>
    <row r="194" spans="1:11" x14ac:dyDescent="0.2">
      <c r="A194" s="184">
        <f>Upplýsingar!$E$14</f>
        <v>0</v>
      </c>
      <c r="B194" s="36" t="s">
        <v>13</v>
      </c>
      <c r="C194" s="36">
        <f>+September!B11</f>
        <v>0</v>
      </c>
      <c r="D194" s="36">
        <f>+September!C11</f>
        <v>0</v>
      </c>
      <c r="E194" s="36">
        <f>+September!D11</f>
        <v>0</v>
      </c>
      <c r="F194" s="36">
        <f>+September!E11</f>
        <v>0</v>
      </c>
      <c r="G194" s="36">
        <f>+September!F11</f>
        <v>0</v>
      </c>
      <c r="H194" s="36">
        <f>+September!G11</f>
        <v>0</v>
      </c>
      <c r="I194" s="36">
        <f>+September!H11</f>
        <v>0</v>
      </c>
      <c r="J194" s="36">
        <f>+September!I11</f>
        <v>0</v>
      </c>
      <c r="K194" s="36">
        <f>+September!J11</f>
        <v>0</v>
      </c>
    </row>
    <row r="195" spans="1:11" x14ac:dyDescent="0.2">
      <c r="A195" s="184">
        <f>Upplýsingar!$E$14</f>
        <v>0</v>
      </c>
      <c r="B195" s="36" t="s">
        <v>13</v>
      </c>
      <c r="C195" s="36">
        <f>+September!B12</f>
        <v>0</v>
      </c>
      <c r="D195" s="36">
        <f>+September!C12</f>
        <v>0</v>
      </c>
      <c r="E195" s="36">
        <f>+September!D12</f>
        <v>0</v>
      </c>
      <c r="F195" s="36">
        <f>+September!E12</f>
        <v>0</v>
      </c>
      <c r="G195" s="36">
        <f>+September!F12</f>
        <v>0</v>
      </c>
      <c r="H195" s="36">
        <f>+September!G12</f>
        <v>0</v>
      </c>
      <c r="I195" s="36">
        <f>+September!H12</f>
        <v>0</v>
      </c>
      <c r="J195" s="36">
        <f>+September!I12</f>
        <v>0</v>
      </c>
      <c r="K195" s="36">
        <f>+September!J12</f>
        <v>0</v>
      </c>
    </row>
    <row r="196" spans="1:11" x14ac:dyDescent="0.2">
      <c r="A196" s="184">
        <f>Upplýsingar!$E$14</f>
        <v>0</v>
      </c>
      <c r="B196" s="36" t="s">
        <v>13</v>
      </c>
      <c r="C196" s="36">
        <f>+September!B13</f>
        <v>0</v>
      </c>
      <c r="D196" s="36">
        <f>+September!C13</f>
        <v>0</v>
      </c>
      <c r="E196" s="36">
        <f>+September!D13</f>
        <v>0</v>
      </c>
      <c r="F196" s="36">
        <f>+September!E13</f>
        <v>0</v>
      </c>
      <c r="G196" s="36">
        <f>+September!F13</f>
        <v>0</v>
      </c>
      <c r="H196" s="36">
        <f>+September!G13</f>
        <v>0</v>
      </c>
      <c r="I196" s="36">
        <f>+September!H13</f>
        <v>0</v>
      </c>
      <c r="J196" s="36">
        <f>+September!I13</f>
        <v>0</v>
      </c>
      <c r="K196" s="36">
        <f>+September!J13</f>
        <v>0</v>
      </c>
    </row>
    <row r="197" spans="1:11" x14ac:dyDescent="0.2">
      <c r="A197" s="184">
        <f>Upplýsingar!$E$14</f>
        <v>0</v>
      </c>
      <c r="B197" s="36" t="s">
        <v>13</v>
      </c>
      <c r="C197" s="36">
        <f>+September!B14</f>
        <v>0</v>
      </c>
      <c r="D197" s="36">
        <f>+September!C14</f>
        <v>0</v>
      </c>
      <c r="E197" s="36">
        <f>+September!D14</f>
        <v>0</v>
      </c>
      <c r="F197" s="36">
        <f>+September!E14</f>
        <v>0</v>
      </c>
      <c r="G197" s="36">
        <f>+September!F14</f>
        <v>0</v>
      </c>
      <c r="H197" s="36">
        <f>+September!G14</f>
        <v>0</v>
      </c>
      <c r="I197" s="36">
        <f>+September!H14</f>
        <v>0</v>
      </c>
      <c r="J197" s="36">
        <f>+September!I14</f>
        <v>0</v>
      </c>
      <c r="K197" s="36">
        <f>+September!J14</f>
        <v>0</v>
      </c>
    </row>
    <row r="198" spans="1:11" x14ac:dyDescent="0.2">
      <c r="A198" s="184">
        <f>Upplýsingar!$E$14</f>
        <v>0</v>
      </c>
      <c r="B198" s="36" t="s">
        <v>13</v>
      </c>
      <c r="C198" s="36">
        <f>+September!B15</f>
        <v>0</v>
      </c>
      <c r="D198" s="36">
        <f>+September!C15</f>
        <v>0</v>
      </c>
      <c r="E198" s="36">
        <f>+September!D15</f>
        <v>0</v>
      </c>
      <c r="F198" s="36">
        <f>+September!E15</f>
        <v>0</v>
      </c>
      <c r="G198" s="36">
        <f>+September!F15</f>
        <v>0</v>
      </c>
      <c r="H198" s="36">
        <f>+September!G15</f>
        <v>0</v>
      </c>
      <c r="I198" s="36">
        <f>+September!H15</f>
        <v>0</v>
      </c>
      <c r="J198" s="36">
        <f>+September!I15</f>
        <v>0</v>
      </c>
      <c r="K198" s="36">
        <f>+September!J15</f>
        <v>0</v>
      </c>
    </row>
    <row r="199" spans="1:11" x14ac:dyDescent="0.2">
      <c r="A199" s="184">
        <f>Upplýsingar!$E$14</f>
        <v>0</v>
      </c>
      <c r="B199" s="36" t="s">
        <v>13</v>
      </c>
      <c r="C199" s="36">
        <f>+September!B16</f>
        <v>0</v>
      </c>
      <c r="D199" s="36">
        <f>+September!C16</f>
        <v>0</v>
      </c>
      <c r="E199" s="36">
        <f>+September!D16</f>
        <v>0</v>
      </c>
      <c r="F199" s="36">
        <f>+September!E16</f>
        <v>0</v>
      </c>
      <c r="G199" s="36">
        <f>+September!F16</f>
        <v>0</v>
      </c>
      <c r="H199" s="36">
        <f>+September!G16</f>
        <v>0</v>
      </c>
      <c r="I199" s="36">
        <f>+September!H16</f>
        <v>0</v>
      </c>
      <c r="J199" s="36">
        <f>+September!I16</f>
        <v>0</v>
      </c>
      <c r="K199" s="36">
        <f>+September!J16</f>
        <v>0</v>
      </c>
    </row>
    <row r="200" spans="1:11" x14ac:dyDescent="0.2">
      <c r="A200" s="184">
        <f>Upplýsingar!$E$14</f>
        <v>0</v>
      </c>
      <c r="B200" s="36" t="s">
        <v>13</v>
      </c>
      <c r="C200" s="36">
        <f>+September!B17</f>
        <v>0</v>
      </c>
      <c r="D200" s="36">
        <f>+September!C17</f>
        <v>0</v>
      </c>
      <c r="E200" s="36">
        <f>+September!D17</f>
        <v>0</v>
      </c>
      <c r="F200" s="36">
        <f>+September!E17</f>
        <v>0</v>
      </c>
      <c r="G200" s="36">
        <f>+September!F17</f>
        <v>0</v>
      </c>
      <c r="H200" s="36">
        <f>+September!G17</f>
        <v>0</v>
      </c>
      <c r="I200" s="36">
        <f>+September!H17</f>
        <v>0</v>
      </c>
      <c r="J200" s="36">
        <f>+September!I17</f>
        <v>0</v>
      </c>
      <c r="K200" s="36">
        <f>+September!J17</f>
        <v>0</v>
      </c>
    </row>
    <row r="201" spans="1:11" x14ac:dyDescent="0.2">
      <c r="A201" s="184">
        <f>Upplýsingar!$E$14</f>
        <v>0</v>
      </c>
      <c r="B201" s="36" t="s">
        <v>13</v>
      </c>
      <c r="C201" s="36">
        <f>+September!B18</f>
        <v>0</v>
      </c>
      <c r="D201" s="36">
        <f>+September!C18</f>
        <v>0</v>
      </c>
      <c r="E201" s="36">
        <f>+September!D18</f>
        <v>0</v>
      </c>
      <c r="F201" s="36">
        <f>+September!E18</f>
        <v>0</v>
      </c>
      <c r="G201" s="36">
        <f>+September!F18</f>
        <v>0</v>
      </c>
      <c r="H201" s="36">
        <f>+September!G18</f>
        <v>0</v>
      </c>
      <c r="I201" s="36">
        <f>+September!H18</f>
        <v>0</v>
      </c>
      <c r="J201" s="36">
        <f>+September!I18</f>
        <v>0</v>
      </c>
      <c r="K201" s="36">
        <f>+September!J18</f>
        <v>0</v>
      </c>
    </row>
    <row r="202" spans="1:11" x14ac:dyDescent="0.2">
      <c r="A202" s="184">
        <f>Upplýsingar!$E$14</f>
        <v>0</v>
      </c>
      <c r="B202" s="36" t="s">
        <v>13</v>
      </c>
      <c r="C202" s="36">
        <f>+September!B19</f>
        <v>0</v>
      </c>
      <c r="D202" s="36">
        <f>+September!C19</f>
        <v>0</v>
      </c>
      <c r="E202" s="36">
        <f>+September!D19</f>
        <v>0</v>
      </c>
      <c r="F202" s="36">
        <f>+September!E19</f>
        <v>0</v>
      </c>
      <c r="G202" s="36">
        <f>+September!F19</f>
        <v>0</v>
      </c>
      <c r="H202" s="36">
        <f>+September!G19</f>
        <v>0</v>
      </c>
      <c r="I202" s="36">
        <f>+September!H19</f>
        <v>0</v>
      </c>
      <c r="J202" s="36">
        <f>+September!I19</f>
        <v>0</v>
      </c>
      <c r="K202" s="36">
        <f>+September!J19</f>
        <v>0</v>
      </c>
    </row>
    <row r="203" spans="1:11" x14ac:dyDescent="0.2">
      <c r="A203" s="184">
        <f>Upplýsingar!$E$14</f>
        <v>0</v>
      </c>
      <c r="B203" s="36" t="s">
        <v>13</v>
      </c>
      <c r="C203" s="36">
        <f>+September!B20</f>
        <v>0</v>
      </c>
      <c r="D203" s="36">
        <f>+September!C20</f>
        <v>0</v>
      </c>
      <c r="E203" s="36">
        <f>+September!D20</f>
        <v>0</v>
      </c>
      <c r="F203" s="36">
        <f>+September!E20</f>
        <v>0</v>
      </c>
      <c r="G203" s="36">
        <f>+September!F20</f>
        <v>0</v>
      </c>
      <c r="H203" s="36">
        <f>+September!G20</f>
        <v>0</v>
      </c>
      <c r="I203" s="36">
        <f>+September!H20</f>
        <v>0</v>
      </c>
      <c r="J203" s="36">
        <f>+September!I20</f>
        <v>0</v>
      </c>
      <c r="K203" s="36">
        <f>+September!J20</f>
        <v>0</v>
      </c>
    </row>
    <row r="204" spans="1:11" x14ac:dyDescent="0.2">
      <c r="A204" s="184">
        <f>Upplýsingar!$E$14</f>
        <v>0</v>
      </c>
      <c r="B204" s="36" t="s">
        <v>13</v>
      </c>
      <c r="C204" s="36">
        <f>+September!B21</f>
        <v>0</v>
      </c>
      <c r="D204" s="36">
        <f>+September!C21</f>
        <v>0</v>
      </c>
      <c r="E204" s="36">
        <f>+September!D21</f>
        <v>0</v>
      </c>
      <c r="F204" s="36">
        <f>+September!E21</f>
        <v>0</v>
      </c>
      <c r="G204" s="36">
        <f>+September!F21</f>
        <v>0</v>
      </c>
      <c r="H204" s="36">
        <f>+September!G21</f>
        <v>0</v>
      </c>
      <c r="I204" s="36">
        <f>+September!H21</f>
        <v>0</v>
      </c>
      <c r="J204" s="36">
        <f>+September!I21</f>
        <v>0</v>
      </c>
      <c r="K204" s="36">
        <f>+September!J21</f>
        <v>0</v>
      </c>
    </row>
    <row r="205" spans="1:11" x14ac:dyDescent="0.2">
      <c r="A205" s="184">
        <f>Upplýsingar!$E$14</f>
        <v>0</v>
      </c>
      <c r="B205" s="36" t="s">
        <v>13</v>
      </c>
      <c r="C205" s="36">
        <f>+September!B22</f>
        <v>0</v>
      </c>
      <c r="D205" s="36">
        <f>+September!C22</f>
        <v>0</v>
      </c>
      <c r="E205" s="36">
        <f>+September!D22</f>
        <v>0</v>
      </c>
      <c r="F205" s="36">
        <f>+September!E22</f>
        <v>0</v>
      </c>
      <c r="G205" s="36">
        <f>+September!F22</f>
        <v>0</v>
      </c>
      <c r="H205" s="36">
        <f>+September!G22</f>
        <v>0</v>
      </c>
      <c r="I205" s="36">
        <f>+September!H22</f>
        <v>0</v>
      </c>
      <c r="J205" s="36">
        <f>+September!I22</f>
        <v>0</v>
      </c>
      <c r="K205" s="36">
        <f>+September!J22</f>
        <v>0</v>
      </c>
    </row>
    <row r="206" spans="1:11" x14ac:dyDescent="0.2">
      <c r="A206" s="184">
        <f>Upplýsingar!$E$14</f>
        <v>0</v>
      </c>
      <c r="B206" s="36" t="s">
        <v>13</v>
      </c>
      <c r="C206" s="36">
        <f>+September!B23</f>
        <v>0</v>
      </c>
      <c r="D206" s="36">
        <f>+September!C23</f>
        <v>0</v>
      </c>
      <c r="E206" s="36">
        <f>+September!D23</f>
        <v>0</v>
      </c>
      <c r="F206" s="36">
        <f>+September!E23</f>
        <v>0</v>
      </c>
      <c r="G206" s="36">
        <f>+September!F23</f>
        <v>0</v>
      </c>
      <c r="H206" s="36">
        <f>+September!G23</f>
        <v>0</v>
      </c>
      <c r="I206" s="36">
        <f>+September!H23</f>
        <v>0</v>
      </c>
      <c r="J206" s="36">
        <f>+September!I23</f>
        <v>0</v>
      </c>
      <c r="K206" s="36">
        <f>+September!J23</f>
        <v>0</v>
      </c>
    </row>
    <row r="207" spans="1:11" x14ac:dyDescent="0.2">
      <c r="A207" s="184">
        <f>Upplýsingar!$E$14</f>
        <v>0</v>
      </c>
      <c r="B207" s="36" t="s">
        <v>13</v>
      </c>
      <c r="C207" s="36">
        <f>+September!B24</f>
        <v>0</v>
      </c>
      <c r="D207" s="36">
        <f>+September!C24</f>
        <v>0</v>
      </c>
      <c r="E207" s="36">
        <f>+September!D24</f>
        <v>0</v>
      </c>
      <c r="F207" s="36">
        <f>+September!E24</f>
        <v>0</v>
      </c>
      <c r="G207" s="36">
        <f>+September!F24</f>
        <v>0</v>
      </c>
      <c r="H207" s="36">
        <f>+September!G24</f>
        <v>0</v>
      </c>
      <c r="I207" s="36">
        <f>+September!H24</f>
        <v>0</v>
      </c>
      <c r="J207" s="36">
        <f>+September!I24</f>
        <v>0</v>
      </c>
      <c r="K207" s="36">
        <f>+September!J24</f>
        <v>0</v>
      </c>
    </row>
    <row r="208" spans="1:11" x14ac:dyDescent="0.2">
      <c r="A208" s="184">
        <f>Upplýsingar!$E$14</f>
        <v>0</v>
      </c>
      <c r="B208" s="36" t="s">
        <v>13</v>
      </c>
      <c r="C208" s="36">
        <f>+September!B25</f>
        <v>0</v>
      </c>
      <c r="D208" s="36">
        <f>+September!C25</f>
        <v>0</v>
      </c>
      <c r="E208" s="36">
        <f>+September!D25</f>
        <v>0</v>
      </c>
      <c r="F208" s="36">
        <f>+September!E25</f>
        <v>0</v>
      </c>
      <c r="G208" s="36">
        <f>+September!F25</f>
        <v>0</v>
      </c>
      <c r="H208" s="36">
        <f>+September!G25</f>
        <v>0</v>
      </c>
      <c r="I208" s="36">
        <f>+September!H25</f>
        <v>0</v>
      </c>
      <c r="J208" s="36">
        <f>+September!I25</f>
        <v>0</v>
      </c>
      <c r="K208" s="36">
        <f>+September!J25</f>
        <v>0</v>
      </c>
    </row>
    <row r="209" spans="1:11" x14ac:dyDescent="0.2">
      <c r="A209" s="184">
        <f>Upplýsingar!$E$14</f>
        <v>0</v>
      </c>
      <c r="B209" s="36" t="s">
        <v>13</v>
      </c>
      <c r="C209" s="36">
        <f>+September!B26</f>
        <v>0</v>
      </c>
      <c r="D209" s="36">
        <f>+September!C26</f>
        <v>0</v>
      </c>
      <c r="E209" s="36">
        <f>+September!D26</f>
        <v>0</v>
      </c>
      <c r="F209" s="36">
        <f>+September!E26</f>
        <v>0</v>
      </c>
      <c r="G209" s="36">
        <f>+September!F26</f>
        <v>0</v>
      </c>
      <c r="H209" s="36">
        <f>+September!G26</f>
        <v>0</v>
      </c>
      <c r="I209" s="36">
        <f>+September!H26</f>
        <v>0</v>
      </c>
      <c r="J209" s="36">
        <f>+September!I26</f>
        <v>0</v>
      </c>
      <c r="K209" s="36">
        <f>+September!J26</f>
        <v>0</v>
      </c>
    </row>
    <row r="210" spans="1:11" x14ac:dyDescent="0.2">
      <c r="A210" s="184">
        <f>Upplýsingar!$E$14</f>
        <v>0</v>
      </c>
      <c r="B210" s="36" t="s">
        <v>13</v>
      </c>
      <c r="C210" s="36">
        <f>+September!B27</f>
        <v>0</v>
      </c>
      <c r="D210" s="36">
        <f>+September!C27</f>
        <v>0</v>
      </c>
      <c r="E210" s="36">
        <f>+September!D27</f>
        <v>0</v>
      </c>
      <c r="F210" s="36">
        <f>+September!E27</f>
        <v>0</v>
      </c>
      <c r="G210" s="36">
        <f>+September!F27</f>
        <v>0</v>
      </c>
      <c r="H210" s="36">
        <f>+September!G27</f>
        <v>0</v>
      </c>
      <c r="I210" s="36">
        <f>+September!H27</f>
        <v>0</v>
      </c>
      <c r="J210" s="36">
        <f>+September!I27</f>
        <v>0</v>
      </c>
      <c r="K210" s="36">
        <f>+September!J27</f>
        <v>0</v>
      </c>
    </row>
    <row r="211" spans="1:11" x14ac:dyDescent="0.2">
      <c r="A211" s="184">
        <f>Upplýsingar!$E$14</f>
        <v>0</v>
      </c>
      <c r="B211" s="36" t="s">
        <v>13</v>
      </c>
      <c r="C211" s="36">
        <f>+September!B28</f>
        <v>0</v>
      </c>
      <c r="D211" s="36">
        <f>+September!C28</f>
        <v>0</v>
      </c>
      <c r="E211" s="36">
        <f>+September!D28</f>
        <v>0</v>
      </c>
      <c r="F211" s="36">
        <f>+September!E28</f>
        <v>0</v>
      </c>
      <c r="G211" s="36">
        <f>+September!F28</f>
        <v>0</v>
      </c>
      <c r="H211" s="36">
        <f>+September!G28</f>
        <v>0</v>
      </c>
      <c r="I211" s="36">
        <f>+September!H28</f>
        <v>0</v>
      </c>
      <c r="J211" s="36">
        <f>+September!I28</f>
        <v>0</v>
      </c>
      <c r="K211" s="36">
        <f>+September!J28</f>
        <v>0</v>
      </c>
    </row>
    <row r="212" spans="1:11" x14ac:dyDescent="0.2">
      <c r="A212" s="184">
        <f>Upplýsingar!$E$14</f>
        <v>0</v>
      </c>
      <c r="B212" s="36" t="s">
        <v>13</v>
      </c>
      <c r="C212" s="36">
        <f>+September!B29</f>
        <v>0</v>
      </c>
      <c r="D212" s="36">
        <f>+September!C29</f>
        <v>0</v>
      </c>
      <c r="E212" s="36">
        <f>+September!D29</f>
        <v>0</v>
      </c>
      <c r="F212" s="36">
        <f>+September!E29</f>
        <v>0</v>
      </c>
      <c r="G212" s="36">
        <f>+September!F29</f>
        <v>0</v>
      </c>
      <c r="H212" s="36">
        <f>+September!G29</f>
        <v>0</v>
      </c>
      <c r="I212" s="36">
        <f>+September!H29</f>
        <v>0</v>
      </c>
      <c r="J212" s="36">
        <f>+September!I29</f>
        <v>0</v>
      </c>
      <c r="K212" s="36">
        <f>+September!J29</f>
        <v>0</v>
      </c>
    </row>
    <row r="213" spans="1:11" x14ac:dyDescent="0.2">
      <c r="A213" s="184">
        <f>Upplýsingar!$E$14</f>
        <v>0</v>
      </c>
      <c r="B213" s="36" t="s">
        <v>13</v>
      </c>
      <c r="C213" s="36">
        <f>+September!B30</f>
        <v>0</v>
      </c>
      <c r="D213" s="36">
        <f>+September!C30</f>
        <v>0</v>
      </c>
      <c r="E213" s="36">
        <f>+September!D30</f>
        <v>0</v>
      </c>
      <c r="F213" s="36">
        <f>+September!E30</f>
        <v>0</v>
      </c>
      <c r="G213" s="36">
        <f>+September!F30</f>
        <v>0</v>
      </c>
      <c r="H213" s="36">
        <f>+September!G30</f>
        <v>0</v>
      </c>
      <c r="I213" s="36">
        <f>+September!H30</f>
        <v>0</v>
      </c>
      <c r="J213" s="36">
        <f>+September!I30</f>
        <v>0</v>
      </c>
      <c r="K213" s="36">
        <f>+September!J30</f>
        <v>0</v>
      </c>
    </row>
    <row r="214" spans="1:11" x14ac:dyDescent="0.2">
      <c r="A214" s="184">
        <f>Upplýsingar!$E$14</f>
        <v>0</v>
      </c>
      <c r="B214" s="36" t="s">
        <v>13</v>
      </c>
      <c r="C214" s="36">
        <f>+September!B31</f>
        <v>0</v>
      </c>
      <c r="D214" s="36">
        <f>+September!C31</f>
        <v>0</v>
      </c>
      <c r="E214" s="36">
        <f>+September!D31</f>
        <v>0</v>
      </c>
      <c r="F214" s="36">
        <f>+September!E31</f>
        <v>0</v>
      </c>
      <c r="G214" s="36">
        <f>+September!F31</f>
        <v>0</v>
      </c>
      <c r="H214" s="36">
        <f>+September!G31</f>
        <v>0</v>
      </c>
      <c r="I214" s="36">
        <f>+September!H31</f>
        <v>0</v>
      </c>
      <c r="J214" s="36">
        <f>+September!I31</f>
        <v>0</v>
      </c>
      <c r="K214" s="36">
        <f>+September!J31</f>
        <v>0</v>
      </c>
    </row>
    <row r="215" spans="1:11" x14ac:dyDescent="0.2">
      <c r="A215" s="184">
        <f>Upplýsingar!$E$14</f>
        <v>0</v>
      </c>
      <c r="B215" s="36" t="s">
        <v>13</v>
      </c>
      <c r="C215" s="36">
        <f>+September!B32</f>
        <v>0</v>
      </c>
      <c r="D215" s="36">
        <f>+September!C32</f>
        <v>0</v>
      </c>
      <c r="E215" s="36">
        <f>+September!D32</f>
        <v>0</v>
      </c>
      <c r="F215" s="36">
        <f>+September!E32</f>
        <v>0</v>
      </c>
      <c r="G215" s="36">
        <f>+September!F32</f>
        <v>0</v>
      </c>
      <c r="H215" s="36">
        <f>+September!G32</f>
        <v>0</v>
      </c>
      <c r="I215" s="36">
        <f>+September!H32</f>
        <v>0</v>
      </c>
      <c r="J215" s="36">
        <f>+September!I32</f>
        <v>0</v>
      </c>
      <c r="K215" s="36">
        <f>+September!J32</f>
        <v>0</v>
      </c>
    </row>
    <row r="216" spans="1:11" x14ac:dyDescent="0.2">
      <c r="A216" s="184">
        <f>Upplýsingar!$E$14</f>
        <v>0</v>
      </c>
      <c r="B216" s="36" t="s">
        <v>13</v>
      </c>
      <c r="C216" s="36">
        <f>+September!B33</f>
        <v>0</v>
      </c>
      <c r="D216" s="36">
        <f>+September!C33</f>
        <v>0</v>
      </c>
      <c r="E216" s="36">
        <f>+September!D33</f>
        <v>0</v>
      </c>
      <c r="F216" s="36">
        <f>+September!E33</f>
        <v>0</v>
      </c>
      <c r="G216" s="36">
        <f>+September!F33</f>
        <v>0</v>
      </c>
      <c r="H216" s="36">
        <f>+September!G33</f>
        <v>0</v>
      </c>
      <c r="I216" s="36">
        <f>+September!H33</f>
        <v>0</v>
      </c>
      <c r="J216" s="36">
        <f>+September!I33</f>
        <v>0</v>
      </c>
      <c r="K216" s="36">
        <f>+September!J33</f>
        <v>0</v>
      </c>
    </row>
    <row r="217" spans="1:11" x14ac:dyDescent="0.2">
      <c r="A217" s="185">
        <f>Upplýsingar!$E$14</f>
        <v>0</v>
      </c>
      <c r="B217" s="37" t="s">
        <v>13</v>
      </c>
      <c r="C217" s="37">
        <f>+September!B34</f>
        <v>0</v>
      </c>
      <c r="D217" s="37">
        <f>+September!C34</f>
        <v>0</v>
      </c>
      <c r="E217" s="37">
        <f>+September!D34</f>
        <v>0</v>
      </c>
      <c r="F217" s="37">
        <f>+September!E34</f>
        <v>0</v>
      </c>
      <c r="G217" s="37">
        <f>+September!F34</f>
        <v>0</v>
      </c>
      <c r="H217" s="37">
        <f>+September!G34</f>
        <v>0</v>
      </c>
      <c r="I217" s="37">
        <f>+September!H34</f>
        <v>0</v>
      </c>
      <c r="J217" s="37">
        <f>+September!I34</f>
        <v>0</v>
      </c>
      <c r="K217" s="37">
        <f>+September!J34</f>
        <v>0</v>
      </c>
    </row>
    <row r="218" spans="1:11" x14ac:dyDescent="0.2">
      <c r="A218" s="184">
        <f>Upplýsingar!$E$14</f>
        <v>0</v>
      </c>
      <c r="B218" s="36" t="s">
        <v>12</v>
      </c>
      <c r="C218" s="36">
        <f>+Október!B11</f>
        <v>0</v>
      </c>
      <c r="D218" s="36">
        <f>+Október!C11</f>
        <v>0</v>
      </c>
      <c r="E218" s="36">
        <f>+Október!D11</f>
        <v>0</v>
      </c>
      <c r="F218" s="36">
        <f>+Október!E11</f>
        <v>0</v>
      </c>
      <c r="G218" s="36">
        <f>+Október!F11</f>
        <v>0</v>
      </c>
      <c r="H218" s="36">
        <f>+Október!G11</f>
        <v>0</v>
      </c>
      <c r="I218" s="36">
        <f>+Október!H11</f>
        <v>0</v>
      </c>
      <c r="J218" s="36">
        <f>+Október!I11</f>
        <v>0</v>
      </c>
      <c r="K218" s="36">
        <f>+Október!J11</f>
        <v>0</v>
      </c>
    </row>
    <row r="219" spans="1:11" x14ac:dyDescent="0.2">
      <c r="A219" s="184">
        <f>Upplýsingar!$E$14</f>
        <v>0</v>
      </c>
      <c r="B219" s="36" t="s">
        <v>12</v>
      </c>
      <c r="C219" s="36">
        <f>+Október!B12</f>
        <v>0</v>
      </c>
      <c r="D219" s="36">
        <f>+Október!C12</f>
        <v>0</v>
      </c>
      <c r="E219" s="36">
        <f>+Október!D12</f>
        <v>0</v>
      </c>
      <c r="F219" s="36">
        <f>+Október!E12</f>
        <v>0</v>
      </c>
      <c r="G219" s="36">
        <f>+Október!F12</f>
        <v>0</v>
      </c>
      <c r="H219" s="36">
        <f>+Október!G12</f>
        <v>0</v>
      </c>
      <c r="I219" s="36">
        <f>+Október!H12</f>
        <v>0</v>
      </c>
      <c r="J219" s="36">
        <f>+Október!I12</f>
        <v>0</v>
      </c>
      <c r="K219" s="36">
        <f>+Október!J12</f>
        <v>0</v>
      </c>
    </row>
    <row r="220" spans="1:11" x14ac:dyDescent="0.2">
      <c r="A220" s="184">
        <f>Upplýsingar!$E$14</f>
        <v>0</v>
      </c>
      <c r="B220" s="36" t="s">
        <v>12</v>
      </c>
      <c r="C220" s="36">
        <f>+Október!B13</f>
        <v>0</v>
      </c>
      <c r="D220" s="36">
        <f>+Október!C13</f>
        <v>0</v>
      </c>
      <c r="E220" s="36">
        <f>+Október!D13</f>
        <v>0</v>
      </c>
      <c r="F220" s="36">
        <f>+Október!E13</f>
        <v>0</v>
      </c>
      <c r="G220" s="36">
        <f>+Október!F13</f>
        <v>0</v>
      </c>
      <c r="H220" s="36">
        <f>+Október!G13</f>
        <v>0</v>
      </c>
      <c r="I220" s="36">
        <f>+Október!H13</f>
        <v>0</v>
      </c>
      <c r="J220" s="36">
        <f>+Október!I13</f>
        <v>0</v>
      </c>
      <c r="K220" s="36">
        <f>+Október!J13</f>
        <v>0</v>
      </c>
    </row>
    <row r="221" spans="1:11" x14ac:dyDescent="0.2">
      <c r="A221" s="184">
        <f>Upplýsingar!$E$14</f>
        <v>0</v>
      </c>
      <c r="B221" s="36" t="s">
        <v>12</v>
      </c>
      <c r="C221" s="36">
        <f>+Október!B14</f>
        <v>0</v>
      </c>
      <c r="D221" s="36">
        <f>+Október!C14</f>
        <v>0</v>
      </c>
      <c r="E221" s="36">
        <f>+Október!D14</f>
        <v>0</v>
      </c>
      <c r="F221" s="36">
        <f>+Október!E14</f>
        <v>0</v>
      </c>
      <c r="G221" s="36">
        <f>+Október!F14</f>
        <v>0</v>
      </c>
      <c r="H221" s="36">
        <f>+Október!G14</f>
        <v>0</v>
      </c>
      <c r="I221" s="36">
        <f>+Október!H14</f>
        <v>0</v>
      </c>
      <c r="J221" s="36">
        <f>+Október!I14</f>
        <v>0</v>
      </c>
      <c r="K221" s="36">
        <f>+Október!J14</f>
        <v>0</v>
      </c>
    </row>
    <row r="222" spans="1:11" x14ac:dyDescent="0.2">
      <c r="A222" s="184">
        <f>Upplýsingar!$E$14</f>
        <v>0</v>
      </c>
      <c r="B222" s="36" t="s">
        <v>12</v>
      </c>
      <c r="C222" s="36">
        <f>+Október!B15</f>
        <v>0</v>
      </c>
      <c r="D222" s="36">
        <f>+Október!C15</f>
        <v>0</v>
      </c>
      <c r="E222" s="36">
        <f>+Október!D15</f>
        <v>0</v>
      </c>
      <c r="F222" s="36">
        <f>+Október!E15</f>
        <v>0</v>
      </c>
      <c r="G222" s="36">
        <f>+Október!F15</f>
        <v>0</v>
      </c>
      <c r="H222" s="36">
        <f>+Október!G15</f>
        <v>0</v>
      </c>
      <c r="I222" s="36">
        <f>+Október!H15</f>
        <v>0</v>
      </c>
      <c r="J222" s="36">
        <f>+Október!I15</f>
        <v>0</v>
      </c>
      <c r="K222" s="36">
        <f>+Október!J15</f>
        <v>0</v>
      </c>
    </row>
    <row r="223" spans="1:11" x14ac:dyDescent="0.2">
      <c r="A223" s="184">
        <f>Upplýsingar!$E$14</f>
        <v>0</v>
      </c>
      <c r="B223" s="36" t="s">
        <v>12</v>
      </c>
      <c r="C223" s="36">
        <f>+Október!B16</f>
        <v>0</v>
      </c>
      <c r="D223" s="36">
        <f>+Október!C16</f>
        <v>0</v>
      </c>
      <c r="E223" s="36">
        <f>+Október!D16</f>
        <v>0</v>
      </c>
      <c r="F223" s="36">
        <f>+Október!E16</f>
        <v>0</v>
      </c>
      <c r="G223" s="36">
        <f>+Október!F16</f>
        <v>0</v>
      </c>
      <c r="H223" s="36">
        <f>+Október!G16</f>
        <v>0</v>
      </c>
      <c r="I223" s="36">
        <f>+Október!H16</f>
        <v>0</v>
      </c>
      <c r="J223" s="36">
        <f>+Október!I16</f>
        <v>0</v>
      </c>
      <c r="K223" s="36">
        <f>+Október!J16</f>
        <v>0</v>
      </c>
    </row>
    <row r="224" spans="1:11" x14ac:dyDescent="0.2">
      <c r="A224" s="184">
        <f>Upplýsingar!$E$14</f>
        <v>0</v>
      </c>
      <c r="B224" s="36" t="s">
        <v>12</v>
      </c>
      <c r="C224" s="36">
        <f>+Október!B17</f>
        <v>0</v>
      </c>
      <c r="D224" s="36">
        <f>+Október!C17</f>
        <v>0</v>
      </c>
      <c r="E224" s="36">
        <f>+Október!D17</f>
        <v>0</v>
      </c>
      <c r="F224" s="36">
        <f>+Október!E17</f>
        <v>0</v>
      </c>
      <c r="G224" s="36">
        <f>+Október!F17</f>
        <v>0</v>
      </c>
      <c r="H224" s="36">
        <f>+Október!G17</f>
        <v>0</v>
      </c>
      <c r="I224" s="36">
        <f>+Október!H17</f>
        <v>0</v>
      </c>
      <c r="J224" s="36">
        <f>+Október!I17</f>
        <v>0</v>
      </c>
      <c r="K224" s="36">
        <f>+Október!J17</f>
        <v>0</v>
      </c>
    </row>
    <row r="225" spans="1:11" x14ac:dyDescent="0.2">
      <c r="A225" s="184">
        <f>Upplýsingar!$E$14</f>
        <v>0</v>
      </c>
      <c r="B225" s="36" t="s">
        <v>12</v>
      </c>
      <c r="C225" s="36">
        <f>+Október!B18</f>
        <v>0</v>
      </c>
      <c r="D225" s="36">
        <f>+Október!C18</f>
        <v>0</v>
      </c>
      <c r="E225" s="36">
        <f>+Október!D18</f>
        <v>0</v>
      </c>
      <c r="F225" s="36">
        <f>+Október!E18</f>
        <v>0</v>
      </c>
      <c r="G225" s="36">
        <f>+Október!F18</f>
        <v>0</v>
      </c>
      <c r="H225" s="36">
        <f>+Október!G18</f>
        <v>0</v>
      </c>
      <c r="I225" s="36">
        <f>+Október!H18</f>
        <v>0</v>
      </c>
      <c r="J225" s="36">
        <f>+Október!I18</f>
        <v>0</v>
      </c>
      <c r="K225" s="36">
        <f>+Október!J18</f>
        <v>0</v>
      </c>
    </row>
    <row r="226" spans="1:11" x14ac:dyDescent="0.2">
      <c r="A226" s="184">
        <f>Upplýsingar!$E$14</f>
        <v>0</v>
      </c>
      <c r="B226" s="36" t="s">
        <v>12</v>
      </c>
      <c r="C226" s="36">
        <f>+Október!B19</f>
        <v>0</v>
      </c>
      <c r="D226" s="36">
        <f>+Október!C19</f>
        <v>0</v>
      </c>
      <c r="E226" s="36">
        <f>+Október!D19</f>
        <v>0</v>
      </c>
      <c r="F226" s="36">
        <f>+Október!E19</f>
        <v>0</v>
      </c>
      <c r="G226" s="36">
        <f>+Október!F19</f>
        <v>0</v>
      </c>
      <c r="H226" s="36">
        <f>+Október!G19</f>
        <v>0</v>
      </c>
      <c r="I226" s="36">
        <f>+Október!H19</f>
        <v>0</v>
      </c>
      <c r="J226" s="36">
        <f>+Október!I19</f>
        <v>0</v>
      </c>
      <c r="K226" s="36">
        <f>+Október!J19</f>
        <v>0</v>
      </c>
    </row>
    <row r="227" spans="1:11" x14ac:dyDescent="0.2">
      <c r="A227" s="184">
        <f>Upplýsingar!$E$14</f>
        <v>0</v>
      </c>
      <c r="B227" s="36" t="s">
        <v>12</v>
      </c>
      <c r="C227" s="36">
        <f>+Október!B20</f>
        <v>0</v>
      </c>
      <c r="D227" s="36">
        <f>+Október!C20</f>
        <v>0</v>
      </c>
      <c r="E227" s="36">
        <f>+Október!D20</f>
        <v>0</v>
      </c>
      <c r="F227" s="36">
        <f>+Október!E20</f>
        <v>0</v>
      </c>
      <c r="G227" s="36">
        <f>+Október!F20</f>
        <v>0</v>
      </c>
      <c r="H227" s="36">
        <f>+Október!G20</f>
        <v>0</v>
      </c>
      <c r="I227" s="36">
        <f>+Október!H20</f>
        <v>0</v>
      </c>
      <c r="J227" s="36">
        <f>+Október!I20</f>
        <v>0</v>
      </c>
      <c r="K227" s="36">
        <f>+Október!J20</f>
        <v>0</v>
      </c>
    </row>
    <row r="228" spans="1:11" x14ac:dyDescent="0.2">
      <c r="A228" s="184">
        <f>Upplýsingar!$E$14</f>
        <v>0</v>
      </c>
      <c r="B228" s="36" t="s">
        <v>12</v>
      </c>
      <c r="C228" s="36">
        <f>+Október!B21</f>
        <v>0</v>
      </c>
      <c r="D228" s="36">
        <f>+Október!C21</f>
        <v>0</v>
      </c>
      <c r="E228" s="36">
        <f>+Október!D21</f>
        <v>0</v>
      </c>
      <c r="F228" s="36">
        <f>+Október!E21</f>
        <v>0</v>
      </c>
      <c r="G228" s="36">
        <f>+Október!F21</f>
        <v>0</v>
      </c>
      <c r="H228" s="36">
        <f>+Október!G21</f>
        <v>0</v>
      </c>
      <c r="I228" s="36">
        <f>+Október!H21</f>
        <v>0</v>
      </c>
      <c r="J228" s="36">
        <f>+Október!I21</f>
        <v>0</v>
      </c>
      <c r="K228" s="36">
        <f>+Október!J21</f>
        <v>0</v>
      </c>
    </row>
    <row r="229" spans="1:11" x14ac:dyDescent="0.2">
      <c r="A229" s="184">
        <f>Upplýsingar!$E$14</f>
        <v>0</v>
      </c>
      <c r="B229" s="36" t="s">
        <v>12</v>
      </c>
      <c r="C229" s="36">
        <f>+Október!B22</f>
        <v>0</v>
      </c>
      <c r="D229" s="36">
        <f>+Október!C22</f>
        <v>0</v>
      </c>
      <c r="E229" s="36">
        <f>+Október!D22</f>
        <v>0</v>
      </c>
      <c r="F229" s="36">
        <f>+Október!E22</f>
        <v>0</v>
      </c>
      <c r="G229" s="36">
        <f>+Október!F22</f>
        <v>0</v>
      </c>
      <c r="H229" s="36">
        <f>+Október!G22</f>
        <v>0</v>
      </c>
      <c r="I229" s="36">
        <f>+Október!H22</f>
        <v>0</v>
      </c>
      <c r="J229" s="36">
        <f>+Október!I22</f>
        <v>0</v>
      </c>
      <c r="K229" s="36">
        <f>+Október!J22</f>
        <v>0</v>
      </c>
    </row>
    <row r="230" spans="1:11" x14ac:dyDescent="0.2">
      <c r="A230" s="184">
        <f>Upplýsingar!$E$14</f>
        <v>0</v>
      </c>
      <c r="B230" s="36" t="s">
        <v>12</v>
      </c>
      <c r="C230" s="36">
        <f>+Október!B23</f>
        <v>0</v>
      </c>
      <c r="D230" s="36">
        <f>+Október!C23</f>
        <v>0</v>
      </c>
      <c r="E230" s="36">
        <f>+Október!D23</f>
        <v>0</v>
      </c>
      <c r="F230" s="36">
        <f>+Október!E23</f>
        <v>0</v>
      </c>
      <c r="G230" s="36">
        <f>+Október!F23</f>
        <v>0</v>
      </c>
      <c r="H230" s="36">
        <f>+Október!G23</f>
        <v>0</v>
      </c>
      <c r="I230" s="36">
        <f>+Október!H23</f>
        <v>0</v>
      </c>
      <c r="J230" s="36">
        <f>+Október!I23</f>
        <v>0</v>
      </c>
      <c r="K230" s="36">
        <f>+Október!J23</f>
        <v>0</v>
      </c>
    </row>
    <row r="231" spans="1:11" x14ac:dyDescent="0.2">
      <c r="A231" s="184">
        <f>Upplýsingar!$E$14</f>
        <v>0</v>
      </c>
      <c r="B231" s="36" t="s">
        <v>12</v>
      </c>
      <c r="C231" s="36">
        <f>+Október!B24</f>
        <v>0</v>
      </c>
      <c r="D231" s="36">
        <f>+Október!C24</f>
        <v>0</v>
      </c>
      <c r="E231" s="36">
        <f>+Október!D24</f>
        <v>0</v>
      </c>
      <c r="F231" s="36">
        <f>+Október!E24</f>
        <v>0</v>
      </c>
      <c r="G231" s="36">
        <f>+Október!F24</f>
        <v>0</v>
      </c>
      <c r="H231" s="36">
        <f>+Október!G24</f>
        <v>0</v>
      </c>
      <c r="I231" s="36">
        <f>+Október!H24</f>
        <v>0</v>
      </c>
      <c r="J231" s="36">
        <f>+Október!I24</f>
        <v>0</v>
      </c>
      <c r="K231" s="36">
        <f>+Október!J24</f>
        <v>0</v>
      </c>
    </row>
    <row r="232" spans="1:11" x14ac:dyDescent="0.2">
      <c r="A232" s="184">
        <f>Upplýsingar!$E$14</f>
        <v>0</v>
      </c>
      <c r="B232" s="36" t="s">
        <v>12</v>
      </c>
      <c r="C232" s="36">
        <f>+Október!B25</f>
        <v>0</v>
      </c>
      <c r="D232" s="36">
        <f>+Október!C25</f>
        <v>0</v>
      </c>
      <c r="E232" s="36">
        <f>+Október!D25</f>
        <v>0</v>
      </c>
      <c r="F232" s="36">
        <f>+Október!E25</f>
        <v>0</v>
      </c>
      <c r="G232" s="36">
        <f>+Október!F25</f>
        <v>0</v>
      </c>
      <c r="H232" s="36">
        <f>+Október!G25</f>
        <v>0</v>
      </c>
      <c r="I232" s="36">
        <f>+Október!H25</f>
        <v>0</v>
      </c>
      <c r="J232" s="36">
        <f>+Október!I25</f>
        <v>0</v>
      </c>
      <c r="K232" s="36">
        <f>+Október!J25</f>
        <v>0</v>
      </c>
    </row>
    <row r="233" spans="1:11" x14ac:dyDescent="0.2">
      <c r="A233" s="184">
        <f>Upplýsingar!$E$14</f>
        <v>0</v>
      </c>
      <c r="B233" s="36" t="s">
        <v>12</v>
      </c>
      <c r="C233" s="36">
        <f>+Október!B26</f>
        <v>0</v>
      </c>
      <c r="D233" s="36">
        <f>+Október!C26</f>
        <v>0</v>
      </c>
      <c r="E233" s="36">
        <f>+Október!D26</f>
        <v>0</v>
      </c>
      <c r="F233" s="36">
        <f>+Október!E26</f>
        <v>0</v>
      </c>
      <c r="G233" s="36">
        <f>+Október!F26</f>
        <v>0</v>
      </c>
      <c r="H233" s="36">
        <f>+Október!G26</f>
        <v>0</v>
      </c>
      <c r="I233" s="36">
        <f>+Október!H26</f>
        <v>0</v>
      </c>
      <c r="J233" s="36">
        <f>+Október!I26</f>
        <v>0</v>
      </c>
      <c r="K233" s="36">
        <f>+Október!J26</f>
        <v>0</v>
      </c>
    </row>
    <row r="234" spans="1:11" x14ac:dyDescent="0.2">
      <c r="A234" s="184">
        <f>Upplýsingar!$E$14</f>
        <v>0</v>
      </c>
      <c r="B234" s="36" t="s">
        <v>12</v>
      </c>
      <c r="C234" s="36">
        <f>+Október!B27</f>
        <v>0</v>
      </c>
      <c r="D234" s="36">
        <f>+Október!C27</f>
        <v>0</v>
      </c>
      <c r="E234" s="36">
        <f>+Október!D27</f>
        <v>0</v>
      </c>
      <c r="F234" s="36">
        <f>+Október!E27</f>
        <v>0</v>
      </c>
      <c r="G234" s="36">
        <f>+Október!F27</f>
        <v>0</v>
      </c>
      <c r="H234" s="36">
        <f>+Október!G27</f>
        <v>0</v>
      </c>
      <c r="I234" s="36">
        <f>+Október!H27</f>
        <v>0</v>
      </c>
      <c r="J234" s="36">
        <f>+Október!I27</f>
        <v>0</v>
      </c>
      <c r="K234" s="36">
        <f>+Október!J27</f>
        <v>0</v>
      </c>
    </row>
    <row r="235" spans="1:11" x14ac:dyDescent="0.2">
      <c r="A235" s="184">
        <f>Upplýsingar!$E$14</f>
        <v>0</v>
      </c>
      <c r="B235" s="36" t="s">
        <v>12</v>
      </c>
      <c r="C235" s="36">
        <f>+Október!B28</f>
        <v>0</v>
      </c>
      <c r="D235" s="36">
        <f>+Október!C28</f>
        <v>0</v>
      </c>
      <c r="E235" s="36">
        <f>+Október!D28</f>
        <v>0</v>
      </c>
      <c r="F235" s="36">
        <f>+Október!E28</f>
        <v>0</v>
      </c>
      <c r="G235" s="36">
        <f>+Október!F28</f>
        <v>0</v>
      </c>
      <c r="H235" s="36">
        <f>+Október!G28</f>
        <v>0</v>
      </c>
      <c r="I235" s="36">
        <f>+Október!H28</f>
        <v>0</v>
      </c>
      <c r="J235" s="36">
        <f>+Október!I28</f>
        <v>0</v>
      </c>
      <c r="K235" s="36">
        <f>+Október!J28</f>
        <v>0</v>
      </c>
    </row>
    <row r="236" spans="1:11" x14ac:dyDescent="0.2">
      <c r="A236" s="184">
        <f>Upplýsingar!$E$14</f>
        <v>0</v>
      </c>
      <c r="B236" s="36" t="s">
        <v>12</v>
      </c>
      <c r="C236" s="36">
        <f>+Október!B29</f>
        <v>0</v>
      </c>
      <c r="D236" s="36">
        <f>+Október!C29</f>
        <v>0</v>
      </c>
      <c r="E236" s="36">
        <f>+Október!D29</f>
        <v>0</v>
      </c>
      <c r="F236" s="36">
        <f>+Október!E29</f>
        <v>0</v>
      </c>
      <c r="G236" s="36">
        <f>+Október!F29</f>
        <v>0</v>
      </c>
      <c r="H236" s="36">
        <f>+Október!G29</f>
        <v>0</v>
      </c>
      <c r="I236" s="36">
        <f>+Október!H29</f>
        <v>0</v>
      </c>
      <c r="J236" s="36">
        <f>+Október!I29</f>
        <v>0</v>
      </c>
      <c r="K236" s="36">
        <f>+Október!J29</f>
        <v>0</v>
      </c>
    </row>
    <row r="237" spans="1:11" x14ac:dyDescent="0.2">
      <c r="A237" s="184">
        <f>Upplýsingar!$E$14</f>
        <v>0</v>
      </c>
      <c r="B237" s="36" t="s">
        <v>12</v>
      </c>
      <c r="C237" s="36">
        <f>+Október!B30</f>
        <v>0</v>
      </c>
      <c r="D237" s="36">
        <f>+Október!C30</f>
        <v>0</v>
      </c>
      <c r="E237" s="36">
        <f>+Október!D30</f>
        <v>0</v>
      </c>
      <c r="F237" s="36">
        <f>+Október!E30</f>
        <v>0</v>
      </c>
      <c r="G237" s="36">
        <f>+Október!F30</f>
        <v>0</v>
      </c>
      <c r="H237" s="36">
        <f>+Október!G30</f>
        <v>0</v>
      </c>
      <c r="I237" s="36">
        <f>+Október!H30</f>
        <v>0</v>
      </c>
      <c r="J237" s="36">
        <f>+Október!I30</f>
        <v>0</v>
      </c>
      <c r="K237" s="36">
        <f>+Október!J30</f>
        <v>0</v>
      </c>
    </row>
    <row r="238" spans="1:11" x14ac:dyDescent="0.2">
      <c r="A238" s="184">
        <f>Upplýsingar!$E$14</f>
        <v>0</v>
      </c>
      <c r="B238" s="36" t="s">
        <v>12</v>
      </c>
      <c r="C238" s="36">
        <f>+Október!B31</f>
        <v>0</v>
      </c>
      <c r="D238" s="36">
        <f>+Október!C31</f>
        <v>0</v>
      </c>
      <c r="E238" s="36">
        <f>+Október!D31</f>
        <v>0</v>
      </c>
      <c r="F238" s="36">
        <f>+Október!E31</f>
        <v>0</v>
      </c>
      <c r="G238" s="36">
        <f>+Október!F31</f>
        <v>0</v>
      </c>
      <c r="H238" s="36">
        <f>+Október!G31</f>
        <v>0</v>
      </c>
      <c r="I238" s="36">
        <f>+Október!H31</f>
        <v>0</v>
      </c>
      <c r="J238" s="36">
        <f>+Október!I31</f>
        <v>0</v>
      </c>
      <c r="K238" s="36">
        <f>+Október!J31</f>
        <v>0</v>
      </c>
    </row>
    <row r="239" spans="1:11" x14ac:dyDescent="0.2">
      <c r="A239" s="184">
        <f>Upplýsingar!$E$14</f>
        <v>0</v>
      </c>
      <c r="B239" s="36" t="s">
        <v>12</v>
      </c>
      <c r="C239" s="36">
        <f>+Október!B32</f>
        <v>0</v>
      </c>
      <c r="D239" s="36">
        <f>+Október!C32</f>
        <v>0</v>
      </c>
      <c r="E239" s="36">
        <f>+Október!D32</f>
        <v>0</v>
      </c>
      <c r="F239" s="36">
        <f>+Október!E32</f>
        <v>0</v>
      </c>
      <c r="G239" s="36">
        <f>+Október!F32</f>
        <v>0</v>
      </c>
      <c r="H239" s="36">
        <f>+Október!G32</f>
        <v>0</v>
      </c>
      <c r="I239" s="36">
        <f>+Október!H32</f>
        <v>0</v>
      </c>
      <c r="J239" s="36">
        <f>+Október!I32</f>
        <v>0</v>
      </c>
      <c r="K239" s="36">
        <f>+Október!J32</f>
        <v>0</v>
      </c>
    </row>
    <row r="240" spans="1:11" x14ac:dyDescent="0.2">
      <c r="A240" s="184">
        <f>Upplýsingar!$E$14</f>
        <v>0</v>
      </c>
      <c r="B240" s="36" t="s">
        <v>12</v>
      </c>
      <c r="C240" s="36">
        <f>+Október!B33</f>
        <v>0</v>
      </c>
      <c r="D240" s="36">
        <f>+Október!C33</f>
        <v>0</v>
      </c>
      <c r="E240" s="36">
        <f>+Október!D33</f>
        <v>0</v>
      </c>
      <c r="F240" s="36">
        <f>+Október!E33</f>
        <v>0</v>
      </c>
      <c r="G240" s="36">
        <f>+Október!F33</f>
        <v>0</v>
      </c>
      <c r="H240" s="36">
        <f>+Október!G33</f>
        <v>0</v>
      </c>
      <c r="I240" s="36">
        <f>+Október!H33</f>
        <v>0</v>
      </c>
      <c r="J240" s="36">
        <f>+Október!I33</f>
        <v>0</v>
      </c>
      <c r="K240" s="36">
        <f>+Október!J33</f>
        <v>0</v>
      </c>
    </row>
    <row r="241" spans="1:11" x14ac:dyDescent="0.2">
      <c r="A241" s="185">
        <f>Upplýsingar!$E$14</f>
        <v>0</v>
      </c>
      <c r="B241" s="37" t="s">
        <v>12</v>
      </c>
      <c r="C241" s="37">
        <f>+Október!B34</f>
        <v>0</v>
      </c>
      <c r="D241" s="37">
        <f>+Október!C34</f>
        <v>0</v>
      </c>
      <c r="E241" s="37">
        <f>+Október!D34</f>
        <v>0</v>
      </c>
      <c r="F241" s="37">
        <f>+Október!E34</f>
        <v>0</v>
      </c>
      <c r="G241" s="37">
        <f>+Október!F34</f>
        <v>0</v>
      </c>
      <c r="H241" s="37">
        <f>+Október!G34</f>
        <v>0</v>
      </c>
      <c r="I241" s="37">
        <f>+Október!H34</f>
        <v>0</v>
      </c>
      <c r="J241" s="37">
        <f>+Október!I34</f>
        <v>0</v>
      </c>
      <c r="K241" s="37">
        <f>+Október!J34</f>
        <v>0</v>
      </c>
    </row>
    <row r="242" spans="1:11" x14ac:dyDescent="0.2">
      <c r="A242" s="184">
        <f>Upplýsingar!$E$14</f>
        <v>0</v>
      </c>
      <c r="B242" s="36" t="s">
        <v>14</v>
      </c>
      <c r="C242" s="36">
        <f>+Nóvember!B11</f>
        <v>0</v>
      </c>
      <c r="D242" s="36">
        <f>+Nóvember!C11</f>
        <v>0</v>
      </c>
      <c r="E242" s="36">
        <f>+Nóvember!D11</f>
        <v>0</v>
      </c>
      <c r="F242" s="36">
        <f>+Nóvember!E11</f>
        <v>0</v>
      </c>
      <c r="G242" s="36">
        <f>+Nóvember!F11</f>
        <v>0</v>
      </c>
      <c r="H242" s="36">
        <f>+Nóvember!G11</f>
        <v>0</v>
      </c>
      <c r="I242" s="36">
        <f>+Nóvember!H11</f>
        <v>0</v>
      </c>
      <c r="J242" s="36">
        <f>+Nóvember!I11</f>
        <v>0</v>
      </c>
      <c r="K242" s="36">
        <f>+Nóvember!J11</f>
        <v>0</v>
      </c>
    </row>
    <row r="243" spans="1:11" x14ac:dyDescent="0.2">
      <c r="A243" s="184">
        <f>Upplýsingar!$E$14</f>
        <v>0</v>
      </c>
      <c r="B243" s="36" t="s">
        <v>14</v>
      </c>
      <c r="C243" s="36">
        <f>+Nóvember!B12</f>
        <v>0</v>
      </c>
      <c r="D243" s="36">
        <f>+Nóvember!C12</f>
        <v>0</v>
      </c>
      <c r="E243" s="36">
        <f>+Nóvember!D12</f>
        <v>0</v>
      </c>
      <c r="F243" s="36">
        <f>+Nóvember!E12</f>
        <v>0</v>
      </c>
      <c r="G243" s="36">
        <f>+Nóvember!F12</f>
        <v>0</v>
      </c>
      <c r="H243" s="36">
        <f>+Nóvember!G12</f>
        <v>0</v>
      </c>
      <c r="I243" s="36">
        <f>+Nóvember!H12</f>
        <v>0</v>
      </c>
      <c r="J243" s="36">
        <f>+Nóvember!I12</f>
        <v>0</v>
      </c>
      <c r="K243" s="36">
        <f>+Nóvember!J12</f>
        <v>0</v>
      </c>
    </row>
    <row r="244" spans="1:11" x14ac:dyDescent="0.2">
      <c r="A244" s="184">
        <f>Upplýsingar!$E$14</f>
        <v>0</v>
      </c>
      <c r="B244" s="36" t="s">
        <v>14</v>
      </c>
      <c r="C244" s="36">
        <f>+Nóvember!B13</f>
        <v>0</v>
      </c>
      <c r="D244" s="36">
        <f>+Nóvember!C13</f>
        <v>0</v>
      </c>
      <c r="E244" s="36">
        <f>+Nóvember!D13</f>
        <v>0</v>
      </c>
      <c r="F244" s="36">
        <f>+Nóvember!E13</f>
        <v>0</v>
      </c>
      <c r="G244" s="36">
        <f>+Nóvember!F13</f>
        <v>0</v>
      </c>
      <c r="H244" s="36">
        <f>+Nóvember!G13</f>
        <v>0</v>
      </c>
      <c r="I244" s="36">
        <f>+Nóvember!H13</f>
        <v>0</v>
      </c>
      <c r="J244" s="36">
        <f>+Nóvember!I13</f>
        <v>0</v>
      </c>
      <c r="K244" s="36">
        <f>+Nóvember!J13</f>
        <v>0</v>
      </c>
    </row>
    <row r="245" spans="1:11" x14ac:dyDescent="0.2">
      <c r="A245" s="184">
        <f>Upplýsingar!$E$14</f>
        <v>0</v>
      </c>
      <c r="B245" s="36" t="s">
        <v>14</v>
      </c>
      <c r="C245" s="36">
        <f>+Nóvember!B14</f>
        <v>0</v>
      </c>
      <c r="D245" s="36">
        <f>+Nóvember!C14</f>
        <v>0</v>
      </c>
      <c r="E245" s="36">
        <f>+Nóvember!D14</f>
        <v>0</v>
      </c>
      <c r="F245" s="36">
        <f>+Nóvember!E14</f>
        <v>0</v>
      </c>
      <c r="G245" s="36">
        <f>+Nóvember!F14</f>
        <v>0</v>
      </c>
      <c r="H245" s="36">
        <f>+Nóvember!G14</f>
        <v>0</v>
      </c>
      <c r="I245" s="36">
        <f>+Nóvember!H14</f>
        <v>0</v>
      </c>
      <c r="J245" s="36">
        <f>+Nóvember!I14</f>
        <v>0</v>
      </c>
      <c r="K245" s="36">
        <f>+Nóvember!J14</f>
        <v>0</v>
      </c>
    </row>
    <row r="246" spans="1:11" x14ac:dyDescent="0.2">
      <c r="A246" s="184">
        <f>Upplýsingar!$E$14</f>
        <v>0</v>
      </c>
      <c r="B246" s="36" t="s">
        <v>14</v>
      </c>
      <c r="C246" s="36">
        <f>+Nóvember!B15</f>
        <v>0</v>
      </c>
      <c r="D246" s="36">
        <f>+Nóvember!C15</f>
        <v>0</v>
      </c>
      <c r="E246" s="36">
        <f>+Nóvember!D15</f>
        <v>0</v>
      </c>
      <c r="F246" s="36">
        <f>+Nóvember!E15</f>
        <v>0</v>
      </c>
      <c r="G246" s="36">
        <f>+Nóvember!F15</f>
        <v>0</v>
      </c>
      <c r="H246" s="36">
        <f>+Nóvember!G15</f>
        <v>0</v>
      </c>
      <c r="I246" s="36">
        <f>+Nóvember!H15</f>
        <v>0</v>
      </c>
      <c r="J246" s="36">
        <f>+Nóvember!I15</f>
        <v>0</v>
      </c>
      <c r="K246" s="36">
        <f>+Nóvember!J15</f>
        <v>0</v>
      </c>
    </row>
    <row r="247" spans="1:11" x14ac:dyDescent="0.2">
      <c r="A247" s="184">
        <f>Upplýsingar!$E$14</f>
        <v>0</v>
      </c>
      <c r="B247" s="36" t="s">
        <v>14</v>
      </c>
      <c r="C247" s="36">
        <f>+Nóvember!B16</f>
        <v>0</v>
      </c>
      <c r="D247" s="36">
        <f>+Nóvember!C16</f>
        <v>0</v>
      </c>
      <c r="E247" s="36">
        <f>+Nóvember!D16</f>
        <v>0</v>
      </c>
      <c r="F247" s="36">
        <f>+Nóvember!E16</f>
        <v>0</v>
      </c>
      <c r="G247" s="36">
        <f>+Nóvember!F16</f>
        <v>0</v>
      </c>
      <c r="H247" s="36">
        <f>+Nóvember!G16</f>
        <v>0</v>
      </c>
      <c r="I247" s="36">
        <f>+Nóvember!H16</f>
        <v>0</v>
      </c>
      <c r="J247" s="36">
        <f>+Nóvember!I16</f>
        <v>0</v>
      </c>
      <c r="K247" s="36">
        <f>+Nóvember!J16</f>
        <v>0</v>
      </c>
    </row>
    <row r="248" spans="1:11" x14ac:dyDescent="0.2">
      <c r="A248" s="184">
        <f>Upplýsingar!$E$14</f>
        <v>0</v>
      </c>
      <c r="B248" s="36" t="s">
        <v>14</v>
      </c>
      <c r="C248" s="36">
        <f>+Nóvember!B17</f>
        <v>0</v>
      </c>
      <c r="D248" s="36">
        <f>+Nóvember!C17</f>
        <v>0</v>
      </c>
      <c r="E248" s="36">
        <f>+Nóvember!D17</f>
        <v>0</v>
      </c>
      <c r="F248" s="36">
        <f>+Nóvember!E17</f>
        <v>0</v>
      </c>
      <c r="G248" s="36">
        <f>+Nóvember!F17</f>
        <v>0</v>
      </c>
      <c r="H248" s="36">
        <f>+Nóvember!G17</f>
        <v>0</v>
      </c>
      <c r="I248" s="36">
        <f>+Nóvember!H17</f>
        <v>0</v>
      </c>
      <c r="J248" s="36">
        <f>+Nóvember!I17</f>
        <v>0</v>
      </c>
      <c r="K248" s="36">
        <f>+Nóvember!J17</f>
        <v>0</v>
      </c>
    </row>
    <row r="249" spans="1:11" x14ac:dyDescent="0.2">
      <c r="A249" s="184">
        <f>Upplýsingar!$E$14</f>
        <v>0</v>
      </c>
      <c r="B249" s="36" t="s">
        <v>14</v>
      </c>
      <c r="C249" s="36">
        <f>+Nóvember!B18</f>
        <v>0</v>
      </c>
      <c r="D249" s="36">
        <f>+Nóvember!C18</f>
        <v>0</v>
      </c>
      <c r="E249" s="36">
        <f>+Nóvember!D18</f>
        <v>0</v>
      </c>
      <c r="F249" s="36">
        <f>+Nóvember!E18</f>
        <v>0</v>
      </c>
      <c r="G249" s="36">
        <f>+Nóvember!F18</f>
        <v>0</v>
      </c>
      <c r="H249" s="36">
        <f>+Nóvember!G18</f>
        <v>0</v>
      </c>
      <c r="I249" s="36">
        <f>+Nóvember!H18</f>
        <v>0</v>
      </c>
      <c r="J249" s="36">
        <f>+Nóvember!I18</f>
        <v>0</v>
      </c>
      <c r="K249" s="36">
        <f>+Nóvember!J18</f>
        <v>0</v>
      </c>
    </row>
    <row r="250" spans="1:11" x14ac:dyDescent="0.2">
      <c r="A250" s="184">
        <f>Upplýsingar!$E$14</f>
        <v>0</v>
      </c>
      <c r="B250" s="36" t="s">
        <v>14</v>
      </c>
      <c r="C250" s="36">
        <f>+Nóvember!B19</f>
        <v>0</v>
      </c>
      <c r="D250" s="36">
        <f>+Nóvember!C19</f>
        <v>0</v>
      </c>
      <c r="E250" s="36">
        <f>+Nóvember!D19</f>
        <v>0</v>
      </c>
      <c r="F250" s="36">
        <f>+Nóvember!E19</f>
        <v>0</v>
      </c>
      <c r="G250" s="36">
        <f>+Nóvember!F19</f>
        <v>0</v>
      </c>
      <c r="H250" s="36">
        <f>+Nóvember!G19</f>
        <v>0</v>
      </c>
      <c r="I250" s="36">
        <f>+Nóvember!H19</f>
        <v>0</v>
      </c>
      <c r="J250" s="36">
        <f>+Nóvember!I19</f>
        <v>0</v>
      </c>
      <c r="K250" s="36">
        <f>+Nóvember!J19</f>
        <v>0</v>
      </c>
    </row>
    <row r="251" spans="1:11" x14ac:dyDescent="0.2">
      <c r="A251" s="184">
        <f>Upplýsingar!$E$14</f>
        <v>0</v>
      </c>
      <c r="B251" s="36" t="s">
        <v>14</v>
      </c>
      <c r="C251" s="36">
        <f>+Nóvember!B20</f>
        <v>0</v>
      </c>
      <c r="D251" s="36">
        <f>+Nóvember!C20</f>
        <v>0</v>
      </c>
      <c r="E251" s="36">
        <f>+Nóvember!D20</f>
        <v>0</v>
      </c>
      <c r="F251" s="36">
        <f>+Nóvember!E20</f>
        <v>0</v>
      </c>
      <c r="G251" s="36">
        <f>+Nóvember!F20</f>
        <v>0</v>
      </c>
      <c r="H251" s="36">
        <f>+Nóvember!G20</f>
        <v>0</v>
      </c>
      <c r="I251" s="36">
        <f>+Nóvember!H20</f>
        <v>0</v>
      </c>
      <c r="J251" s="36">
        <f>+Nóvember!I20</f>
        <v>0</v>
      </c>
      <c r="K251" s="36">
        <f>+Nóvember!J20</f>
        <v>0</v>
      </c>
    </row>
    <row r="252" spans="1:11" x14ac:dyDescent="0.2">
      <c r="A252" s="184">
        <f>Upplýsingar!$E$14</f>
        <v>0</v>
      </c>
      <c r="B252" s="36" t="s">
        <v>14</v>
      </c>
      <c r="C252" s="36">
        <f>+Nóvember!B21</f>
        <v>0</v>
      </c>
      <c r="D252" s="36">
        <f>+Nóvember!C21</f>
        <v>0</v>
      </c>
      <c r="E252" s="36">
        <f>+Nóvember!D21</f>
        <v>0</v>
      </c>
      <c r="F252" s="36">
        <f>+Nóvember!E21</f>
        <v>0</v>
      </c>
      <c r="G252" s="36">
        <f>+Nóvember!F21</f>
        <v>0</v>
      </c>
      <c r="H252" s="36">
        <f>+Nóvember!G21</f>
        <v>0</v>
      </c>
      <c r="I252" s="36">
        <f>+Nóvember!H21</f>
        <v>0</v>
      </c>
      <c r="J252" s="36">
        <f>+Nóvember!I21</f>
        <v>0</v>
      </c>
      <c r="K252" s="36">
        <f>+Nóvember!J21</f>
        <v>0</v>
      </c>
    </row>
    <row r="253" spans="1:11" x14ac:dyDescent="0.2">
      <c r="A253" s="184">
        <f>Upplýsingar!$E$14</f>
        <v>0</v>
      </c>
      <c r="B253" s="36" t="s">
        <v>14</v>
      </c>
      <c r="C253" s="36">
        <f>+Nóvember!B22</f>
        <v>0</v>
      </c>
      <c r="D253" s="36">
        <f>+Nóvember!C22</f>
        <v>0</v>
      </c>
      <c r="E253" s="36">
        <f>+Nóvember!D22</f>
        <v>0</v>
      </c>
      <c r="F253" s="36">
        <f>+Nóvember!E22</f>
        <v>0</v>
      </c>
      <c r="G253" s="36">
        <f>+Nóvember!F22</f>
        <v>0</v>
      </c>
      <c r="H253" s="36">
        <f>+Nóvember!G22</f>
        <v>0</v>
      </c>
      <c r="I253" s="36">
        <f>+Nóvember!H22</f>
        <v>0</v>
      </c>
      <c r="J253" s="36">
        <f>+Nóvember!I22</f>
        <v>0</v>
      </c>
      <c r="K253" s="36">
        <f>+Nóvember!J22</f>
        <v>0</v>
      </c>
    </row>
    <row r="254" spans="1:11" x14ac:dyDescent="0.2">
      <c r="A254" s="184">
        <f>Upplýsingar!$E$14</f>
        <v>0</v>
      </c>
      <c r="B254" s="36" t="s">
        <v>14</v>
      </c>
      <c r="C254" s="36">
        <f>+Nóvember!B23</f>
        <v>0</v>
      </c>
      <c r="D254" s="36">
        <f>+Nóvember!C23</f>
        <v>0</v>
      </c>
      <c r="E254" s="36">
        <f>+Nóvember!D23</f>
        <v>0</v>
      </c>
      <c r="F254" s="36">
        <f>+Nóvember!E23</f>
        <v>0</v>
      </c>
      <c r="G254" s="36">
        <f>+Nóvember!F23</f>
        <v>0</v>
      </c>
      <c r="H254" s="36">
        <f>+Nóvember!G23</f>
        <v>0</v>
      </c>
      <c r="I254" s="36">
        <f>+Nóvember!H23</f>
        <v>0</v>
      </c>
      <c r="J254" s="36">
        <f>+Nóvember!I23</f>
        <v>0</v>
      </c>
      <c r="K254" s="36">
        <f>+Nóvember!J23</f>
        <v>0</v>
      </c>
    </row>
    <row r="255" spans="1:11" x14ac:dyDescent="0.2">
      <c r="A255" s="184">
        <f>Upplýsingar!$E$14</f>
        <v>0</v>
      </c>
      <c r="B255" s="36" t="s">
        <v>14</v>
      </c>
      <c r="C255" s="36">
        <f>+Nóvember!B24</f>
        <v>0</v>
      </c>
      <c r="D255" s="36">
        <f>+Nóvember!C24</f>
        <v>0</v>
      </c>
      <c r="E255" s="36">
        <f>+Nóvember!D24</f>
        <v>0</v>
      </c>
      <c r="F255" s="36">
        <f>+Nóvember!E24</f>
        <v>0</v>
      </c>
      <c r="G255" s="36">
        <f>+Nóvember!F24</f>
        <v>0</v>
      </c>
      <c r="H255" s="36">
        <f>+Nóvember!G24</f>
        <v>0</v>
      </c>
      <c r="I255" s="36">
        <f>+Nóvember!H24</f>
        <v>0</v>
      </c>
      <c r="J255" s="36">
        <f>+Nóvember!I24</f>
        <v>0</v>
      </c>
      <c r="K255" s="36">
        <f>+Nóvember!J24</f>
        <v>0</v>
      </c>
    </row>
    <row r="256" spans="1:11" x14ac:dyDescent="0.2">
      <c r="A256" s="184">
        <f>Upplýsingar!$E$14</f>
        <v>0</v>
      </c>
      <c r="B256" s="36" t="s">
        <v>14</v>
      </c>
      <c r="C256" s="36">
        <f>+Nóvember!B25</f>
        <v>0</v>
      </c>
      <c r="D256" s="36">
        <f>+Nóvember!C25</f>
        <v>0</v>
      </c>
      <c r="E256" s="36">
        <f>+Nóvember!D25</f>
        <v>0</v>
      </c>
      <c r="F256" s="36">
        <f>+Nóvember!E25</f>
        <v>0</v>
      </c>
      <c r="G256" s="36">
        <f>+Nóvember!F25</f>
        <v>0</v>
      </c>
      <c r="H256" s="36">
        <f>+Nóvember!G25</f>
        <v>0</v>
      </c>
      <c r="I256" s="36">
        <f>+Nóvember!H25</f>
        <v>0</v>
      </c>
      <c r="J256" s="36">
        <f>+Nóvember!I25</f>
        <v>0</v>
      </c>
      <c r="K256" s="36">
        <f>+Nóvember!J25</f>
        <v>0</v>
      </c>
    </row>
    <row r="257" spans="1:11" x14ac:dyDescent="0.2">
      <c r="A257" s="184">
        <f>Upplýsingar!$E$14</f>
        <v>0</v>
      </c>
      <c r="B257" s="36" t="s">
        <v>14</v>
      </c>
      <c r="C257" s="36">
        <f>+Nóvember!B26</f>
        <v>0</v>
      </c>
      <c r="D257" s="36">
        <f>+Nóvember!C26</f>
        <v>0</v>
      </c>
      <c r="E257" s="36">
        <f>+Nóvember!D26</f>
        <v>0</v>
      </c>
      <c r="F257" s="36">
        <f>+Nóvember!E26</f>
        <v>0</v>
      </c>
      <c r="G257" s="36">
        <f>+Nóvember!F26</f>
        <v>0</v>
      </c>
      <c r="H257" s="36">
        <f>+Nóvember!G26</f>
        <v>0</v>
      </c>
      <c r="I257" s="36">
        <f>+Nóvember!H26</f>
        <v>0</v>
      </c>
      <c r="J257" s="36">
        <f>+Nóvember!I26</f>
        <v>0</v>
      </c>
      <c r="K257" s="36">
        <f>+Nóvember!J26</f>
        <v>0</v>
      </c>
    </row>
    <row r="258" spans="1:11" x14ac:dyDescent="0.2">
      <c r="A258" s="184">
        <f>Upplýsingar!$E$14</f>
        <v>0</v>
      </c>
      <c r="B258" s="36" t="s">
        <v>14</v>
      </c>
      <c r="C258" s="36">
        <f>+Nóvember!B27</f>
        <v>0</v>
      </c>
      <c r="D258" s="36">
        <f>+Nóvember!C27</f>
        <v>0</v>
      </c>
      <c r="E258" s="36">
        <f>+Nóvember!D27</f>
        <v>0</v>
      </c>
      <c r="F258" s="36">
        <f>+Nóvember!E27</f>
        <v>0</v>
      </c>
      <c r="G258" s="36">
        <f>+Nóvember!F27</f>
        <v>0</v>
      </c>
      <c r="H258" s="36">
        <f>+Nóvember!G27</f>
        <v>0</v>
      </c>
      <c r="I258" s="36">
        <f>+Nóvember!H27</f>
        <v>0</v>
      </c>
      <c r="J258" s="36">
        <f>+Nóvember!I27</f>
        <v>0</v>
      </c>
      <c r="K258" s="36">
        <f>+Nóvember!J27</f>
        <v>0</v>
      </c>
    </row>
    <row r="259" spans="1:11" x14ac:dyDescent="0.2">
      <c r="A259" s="184">
        <f>Upplýsingar!$E$14</f>
        <v>0</v>
      </c>
      <c r="B259" s="36" t="s">
        <v>14</v>
      </c>
      <c r="C259" s="36">
        <f>+Nóvember!B28</f>
        <v>0</v>
      </c>
      <c r="D259" s="36">
        <f>+Nóvember!C28</f>
        <v>0</v>
      </c>
      <c r="E259" s="36">
        <f>+Nóvember!D28</f>
        <v>0</v>
      </c>
      <c r="F259" s="36">
        <f>+Nóvember!E28</f>
        <v>0</v>
      </c>
      <c r="G259" s="36">
        <f>+Nóvember!F28</f>
        <v>0</v>
      </c>
      <c r="H259" s="36">
        <f>+Nóvember!G28</f>
        <v>0</v>
      </c>
      <c r="I259" s="36">
        <f>+Nóvember!H28</f>
        <v>0</v>
      </c>
      <c r="J259" s="36">
        <f>+Nóvember!I28</f>
        <v>0</v>
      </c>
      <c r="K259" s="36">
        <f>+Nóvember!J28</f>
        <v>0</v>
      </c>
    </row>
    <row r="260" spans="1:11" x14ac:dyDescent="0.2">
      <c r="A260" s="184">
        <f>Upplýsingar!$E$14</f>
        <v>0</v>
      </c>
      <c r="B260" s="36" t="s">
        <v>14</v>
      </c>
      <c r="C260" s="36">
        <f>+Nóvember!B29</f>
        <v>0</v>
      </c>
      <c r="D260" s="36">
        <f>+Nóvember!C29</f>
        <v>0</v>
      </c>
      <c r="E260" s="36">
        <f>+Nóvember!D29</f>
        <v>0</v>
      </c>
      <c r="F260" s="36">
        <f>+Nóvember!E29</f>
        <v>0</v>
      </c>
      <c r="G260" s="36">
        <f>+Nóvember!F29</f>
        <v>0</v>
      </c>
      <c r="H260" s="36">
        <f>+Nóvember!G29</f>
        <v>0</v>
      </c>
      <c r="I260" s="36">
        <f>+Nóvember!H29</f>
        <v>0</v>
      </c>
      <c r="J260" s="36">
        <f>+Nóvember!I29</f>
        <v>0</v>
      </c>
      <c r="K260" s="36">
        <f>+Nóvember!J29</f>
        <v>0</v>
      </c>
    </row>
    <row r="261" spans="1:11" x14ac:dyDescent="0.2">
      <c r="A261" s="184">
        <f>Upplýsingar!$E$14</f>
        <v>0</v>
      </c>
      <c r="B261" s="36" t="s">
        <v>14</v>
      </c>
      <c r="C261" s="36">
        <f>+Nóvember!B30</f>
        <v>0</v>
      </c>
      <c r="D261" s="36">
        <f>+Nóvember!C30</f>
        <v>0</v>
      </c>
      <c r="E261" s="36">
        <f>+Nóvember!D30</f>
        <v>0</v>
      </c>
      <c r="F261" s="36">
        <f>+Nóvember!E30</f>
        <v>0</v>
      </c>
      <c r="G261" s="36">
        <f>+Nóvember!F30</f>
        <v>0</v>
      </c>
      <c r="H261" s="36">
        <f>+Nóvember!G30</f>
        <v>0</v>
      </c>
      <c r="I261" s="36">
        <f>+Nóvember!H30</f>
        <v>0</v>
      </c>
      <c r="J261" s="36">
        <f>+Nóvember!I30</f>
        <v>0</v>
      </c>
      <c r="K261" s="36">
        <f>+Nóvember!J30</f>
        <v>0</v>
      </c>
    </row>
    <row r="262" spans="1:11" x14ac:dyDescent="0.2">
      <c r="A262" s="184">
        <f>Upplýsingar!$E$14</f>
        <v>0</v>
      </c>
      <c r="B262" s="36" t="s">
        <v>14</v>
      </c>
      <c r="C262" s="36">
        <f>+Nóvember!B31</f>
        <v>0</v>
      </c>
      <c r="D262" s="36">
        <f>+Nóvember!C31</f>
        <v>0</v>
      </c>
      <c r="E262" s="36">
        <f>+Nóvember!D31</f>
        <v>0</v>
      </c>
      <c r="F262" s="36">
        <f>+Nóvember!E31</f>
        <v>0</v>
      </c>
      <c r="G262" s="36">
        <f>+Nóvember!F31</f>
        <v>0</v>
      </c>
      <c r="H262" s="36">
        <f>+Nóvember!G31</f>
        <v>0</v>
      </c>
      <c r="I262" s="36">
        <f>+Nóvember!H31</f>
        <v>0</v>
      </c>
      <c r="J262" s="36">
        <f>+Nóvember!I31</f>
        <v>0</v>
      </c>
      <c r="K262" s="36">
        <f>+Nóvember!J31</f>
        <v>0</v>
      </c>
    </row>
    <row r="263" spans="1:11" x14ac:dyDescent="0.2">
      <c r="A263" s="184">
        <f>Upplýsingar!$E$14</f>
        <v>0</v>
      </c>
      <c r="B263" s="36" t="s">
        <v>14</v>
      </c>
      <c r="C263" s="36">
        <f>+Nóvember!B32</f>
        <v>0</v>
      </c>
      <c r="D263" s="36">
        <f>+Nóvember!C32</f>
        <v>0</v>
      </c>
      <c r="E263" s="36">
        <f>+Nóvember!D32</f>
        <v>0</v>
      </c>
      <c r="F263" s="36">
        <f>+Nóvember!E32</f>
        <v>0</v>
      </c>
      <c r="G263" s="36">
        <f>+Nóvember!F32</f>
        <v>0</v>
      </c>
      <c r="H263" s="36">
        <f>+Nóvember!G32</f>
        <v>0</v>
      </c>
      <c r="I263" s="36">
        <f>+Nóvember!H32</f>
        <v>0</v>
      </c>
      <c r="J263" s="36">
        <f>+Nóvember!I32</f>
        <v>0</v>
      </c>
      <c r="K263" s="36">
        <f>+Nóvember!J32</f>
        <v>0</v>
      </c>
    </row>
    <row r="264" spans="1:11" x14ac:dyDescent="0.2">
      <c r="A264" s="184">
        <f>Upplýsingar!$E$14</f>
        <v>0</v>
      </c>
      <c r="B264" s="36" t="s">
        <v>14</v>
      </c>
      <c r="C264" s="36">
        <f>+Nóvember!B33</f>
        <v>0</v>
      </c>
      <c r="D264" s="36">
        <f>+Nóvember!C33</f>
        <v>0</v>
      </c>
      <c r="E264" s="36">
        <f>+Nóvember!D33</f>
        <v>0</v>
      </c>
      <c r="F264" s="36">
        <f>+Nóvember!E33</f>
        <v>0</v>
      </c>
      <c r="G264" s="36">
        <f>+Nóvember!F33</f>
        <v>0</v>
      </c>
      <c r="H264" s="36">
        <f>+Nóvember!G33</f>
        <v>0</v>
      </c>
      <c r="I264" s="36">
        <f>+Nóvember!H33</f>
        <v>0</v>
      </c>
      <c r="J264" s="36">
        <f>+Nóvember!I33</f>
        <v>0</v>
      </c>
      <c r="K264" s="36">
        <f>+Nóvember!J33</f>
        <v>0</v>
      </c>
    </row>
    <row r="265" spans="1:11" x14ac:dyDescent="0.2">
      <c r="A265" s="185">
        <f>Upplýsingar!$E$14</f>
        <v>0</v>
      </c>
      <c r="B265" s="37" t="s">
        <v>14</v>
      </c>
      <c r="C265" s="37">
        <f>+Nóvember!B34</f>
        <v>0</v>
      </c>
      <c r="D265" s="37">
        <f>+Nóvember!C34</f>
        <v>0</v>
      </c>
      <c r="E265" s="37">
        <f>+Nóvember!D34</f>
        <v>0</v>
      </c>
      <c r="F265" s="37">
        <f>+Nóvember!E34</f>
        <v>0</v>
      </c>
      <c r="G265" s="37">
        <f>+Nóvember!F34</f>
        <v>0</v>
      </c>
      <c r="H265" s="37">
        <f>+Nóvember!G34</f>
        <v>0</v>
      </c>
      <c r="I265" s="37">
        <f>+Nóvember!H34</f>
        <v>0</v>
      </c>
      <c r="J265" s="37">
        <f>+Nóvember!I34</f>
        <v>0</v>
      </c>
      <c r="K265" s="37">
        <f>+Nóvember!J34</f>
        <v>0</v>
      </c>
    </row>
    <row r="266" spans="1:11" x14ac:dyDescent="0.2">
      <c r="A266" s="184">
        <f>Upplýsingar!$E$14</f>
        <v>0</v>
      </c>
      <c r="B266" s="36" t="s">
        <v>15</v>
      </c>
      <c r="C266" s="36">
        <f>+Desember!B11</f>
        <v>0</v>
      </c>
      <c r="D266" s="36">
        <f>+Desember!C11</f>
        <v>0</v>
      </c>
      <c r="E266" s="36">
        <f>+Desember!D11</f>
        <v>0</v>
      </c>
      <c r="F266" s="36">
        <f>+Desember!E11</f>
        <v>0</v>
      </c>
      <c r="G266" s="36">
        <f>+Desember!F11</f>
        <v>0</v>
      </c>
      <c r="H266" s="36">
        <f>+Desember!G11</f>
        <v>0</v>
      </c>
      <c r="I266" s="36">
        <f>+Desember!H11</f>
        <v>0</v>
      </c>
      <c r="J266" s="36">
        <f>+Desember!I11</f>
        <v>0</v>
      </c>
      <c r="K266" s="36">
        <f>+Desember!J11</f>
        <v>0</v>
      </c>
    </row>
    <row r="267" spans="1:11" x14ac:dyDescent="0.2">
      <c r="A267" s="184">
        <f>Upplýsingar!$E$14</f>
        <v>0</v>
      </c>
      <c r="B267" s="36" t="s">
        <v>15</v>
      </c>
      <c r="C267" s="36">
        <f>+Desember!B12</f>
        <v>0</v>
      </c>
      <c r="D267" s="36">
        <f>+Desember!C12</f>
        <v>0</v>
      </c>
      <c r="E267" s="36">
        <f>+Desember!D12</f>
        <v>0</v>
      </c>
      <c r="F267" s="36">
        <f>+Desember!E12</f>
        <v>0</v>
      </c>
      <c r="G267" s="36">
        <f>+Desember!F12</f>
        <v>0</v>
      </c>
      <c r="H267" s="36">
        <f>+Desember!G12</f>
        <v>0</v>
      </c>
      <c r="I267" s="36">
        <f>+Desember!H12</f>
        <v>0</v>
      </c>
      <c r="J267" s="36">
        <f>+Desember!I12</f>
        <v>0</v>
      </c>
      <c r="K267" s="36">
        <f>+Desember!J12</f>
        <v>0</v>
      </c>
    </row>
    <row r="268" spans="1:11" x14ac:dyDescent="0.2">
      <c r="A268" s="184">
        <f>Upplýsingar!$E$14</f>
        <v>0</v>
      </c>
      <c r="B268" s="36" t="s">
        <v>15</v>
      </c>
      <c r="C268" s="36">
        <f>+Desember!B13</f>
        <v>0</v>
      </c>
      <c r="D268" s="36">
        <f>+Desember!C13</f>
        <v>0</v>
      </c>
      <c r="E268" s="36">
        <f>+Desember!D13</f>
        <v>0</v>
      </c>
      <c r="F268" s="36">
        <f>+Desember!E13</f>
        <v>0</v>
      </c>
      <c r="G268" s="36">
        <f>+Desember!F13</f>
        <v>0</v>
      </c>
      <c r="H268" s="36">
        <f>+Desember!G13</f>
        <v>0</v>
      </c>
      <c r="I268" s="36">
        <f>+Desember!H13</f>
        <v>0</v>
      </c>
      <c r="J268" s="36">
        <f>+Desember!I13</f>
        <v>0</v>
      </c>
      <c r="K268" s="36">
        <f>+Desember!J13</f>
        <v>0</v>
      </c>
    </row>
    <row r="269" spans="1:11" x14ac:dyDescent="0.2">
      <c r="A269" s="184">
        <f>Upplýsingar!$E$14</f>
        <v>0</v>
      </c>
      <c r="B269" s="36" t="s">
        <v>15</v>
      </c>
      <c r="C269" s="36">
        <f>+Desember!B14</f>
        <v>0</v>
      </c>
      <c r="D269" s="36">
        <f>+Desember!C14</f>
        <v>0</v>
      </c>
      <c r="E269" s="36">
        <f>+Desember!D14</f>
        <v>0</v>
      </c>
      <c r="F269" s="36">
        <f>+Desember!E14</f>
        <v>0</v>
      </c>
      <c r="G269" s="36">
        <f>+Desember!F14</f>
        <v>0</v>
      </c>
      <c r="H269" s="36">
        <f>+Desember!G14</f>
        <v>0</v>
      </c>
      <c r="I269" s="36">
        <f>+Desember!H14</f>
        <v>0</v>
      </c>
      <c r="J269" s="36">
        <f>+Desember!I14</f>
        <v>0</v>
      </c>
      <c r="K269" s="36">
        <f>+Desember!J14</f>
        <v>0</v>
      </c>
    </row>
    <row r="270" spans="1:11" x14ac:dyDescent="0.2">
      <c r="A270" s="184">
        <f>Upplýsingar!$E$14</f>
        <v>0</v>
      </c>
      <c r="B270" s="36" t="s">
        <v>15</v>
      </c>
      <c r="C270" s="36">
        <f>+Desember!B15</f>
        <v>0</v>
      </c>
      <c r="D270" s="36">
        <f>+Desember!C15</f>
        <v>0</v>
      </c>
      <c r="E270" s="36">
        <f>+Desember!D15</f>
        <v>0</v>
      </c>
      <c r="F270" s="36">
        <f>+Desember!E15</f>
        <v>0</v>
      </c>
      <c r="G270" s="36">
        <f>+Desember!F15</f>
        <v>0</v>
      </c>
      <c r="H270" s="36">
        <f>+Desember!G15</f>
        <v>0</v>
      </c>
      <c r="I270" s="36">
        <f>+Desember!H15</f>
        <v>0</v>
      </c>
      <c r="J270" s="36">
        <f>+Desember!I15</f>
        <v>0</v>
      </c>
      <c r="K270" s="36">
        <f>+Desember!J15</f>
        <v>0</v>
      </c>
    </row>
    <row r="271" spans="1:11" x14ac:dyDescent="0.2">
      <c r="A271" s="184">
        <f>Upplýsingar!$E$14</f>
        <v>0</v>
      </c>
      <c r="B271" s="36" t="s">
        <v>15</v>
      </c>
      <c r="C271" s="36">
        <f>+Desember!B16</f>
        <v>0</v>
      </c>
      <c r="D271" s="36">
        <f>+Desember!C16</f>
        <v>0</v>
      </c>
      <c r="E271" s="36">
        <f>+Desember!D16</f>
        <v>0</v>
      </c>
      <c r="F271" s="36">
        <f>+Desember!E16</f>
        <v>0</v>
      </c>
      <c r="G271" s="36">
        <f>+Desember!F16</f>
        <v>0</v>
      </c>
      <c r="H271" s="36">
        <f>+Desember!G16</f>
        <v>0</v>
      </c>
      <c r="I271" s="36">
        <f>+Desember!H16</f>
        <v>0</v>
      </c>
      <c r="J271" s="36">
        <f>+Desember!I16</f>
        <v>0</v>
      </c>
      <c r="K271" s="36">
        <f>+Desember!J16</f>
        <v>0</v>
      </c>
    </row>
    <row r="272" spans="1:11" x14ac:dyDescent="0.2">
      <c r="A272" s="184">
        <f>Upplýsingar!$E$14</f>
        <v>0</v>
      </c>
      <c r="B272" s="36" t="s">
        <v>15</v>
      </c>
      <c r="C272" s="36">
        <f>+Desember!B17</f>
        <v>0</v>
      </c>
      <c r="D272" s="36">
        <f>+Desember!C17</f>
        <v>0</v>
      </c>
      <c r="E272" s="36">
        <f>+Desember!D17</f>
        <v>0</v>
      </c>
      <c r="F272" s="36">
        <f>+Desember!E17</f>
        <v>0</v>
      </c>
      <c r="G272" s="36">
        <f>+Desember!F17</f>
        <v>0</v>
      </c>
      <c r="H272" s="36">
        <f>+Desember!G17</f>
        <v>0</v>
      </c>
      <c r="I272" s="36">
        <f>+Desember!H17</f>
        <v>0</v>
      </c>
      <c r="J272" s="36">
        <f>+Desember!I17</f>
        <v>0</v>
      </c>
      <c r="K272" s="36">
        <f>+Desember!J17</f>
        <v>0</v>
      </c>
    </row>
    <row r="273" spans="1:11" x14ac:dyDescent="0.2">
      <c r="A273" s="184">
        <f>Upplýsingar!$E$14</f>
        <v>0</v>
      </c>
      <c r="B273" s="36" t="s">
        <v>15</v>
      </c>
      <c r="C273" s="36">
        <f>+Desember!B18</f>
        <v>0</v>
      </c>
      <c r="D273" s="36">
        <f>+Desember!C18</f>
        <v>0</v>
      </c>
      <c r="E273" s="36">
        <f>+Desember!D18</f>
        <v>0</v>
      </c>
      <c r="F273" s="36">
        <f>+Desember!E18</f>
        <v>0</v>
      </c>
      <c r="G273" s="36">
        <f>+Desember!F18</f>
        <v>0</v>
      </c>
      <c r="H273" s="36">
        <f>+Desember!G18</f>
        <v>0</v>
      </c>
      <c r="I273" s="36">
        <f>+Desember!H18</f>
        <v>0</v>
      </c>
      <c r="J273" s="36">
        <f>+Desember!I18</f>
        <v>0</v>
      </c>
      <c r="K273" s="36">
        <f>+Desember!J18</f>
        <v>0</v>
      </c>
    </row>
    <row r="274" spans="1:11" x14ac:dyDescent="0.2">
      <c r="A274" s="184">
        <f>Upplýsingar!$E$14</f>
        <v>0</v>
      </c>
      <c r="B274" s="36" t="s">
        <v>15</v>
      </c>
      <c r="C274" s="36">
        <f>+Desember!B19</f>
        <v>0</v>
      </c>
      <c r="D274" s="36">
        <f>+Desember!C19</f>
        <v>0</v>
      </c>
      <c r="E274" s="36">
        <f>+Desember!D19</f>
        <v>0</v>
      </c>
      <c r="F274" s="36">
        <f>+Desember!E19</f>
        <v>0</v>
      </c>
      <c r="G274" s="36">
        <f>+Desember!F19</f>
        <v>0</v>
      </c>
      <c r="H274" s="36">
        <f>+Desember!G19</f>
        <v>0</v>
      </c>
      <c r="I274" s="36">
        <f>+Desember!H19</f>
        <v>0</v>
      </c>
      <c r="J274" s="36">
        <f>+Desember!I19</f>
        <v>0</v>
      </c>
      <c r="K274" s="36">
        <f>+Desember!J19</f>
        <v>0</v>
      </c>
    </row>
    <row r="275" spans="1:11" x14ac:dyDescent="0.2">
      <c r="A275" s="184">
        <f>Upplýsingar!$E$14</f>
        <v>0</v>
      </c>
      <c r="B275" s="36" t="s">
        <v>15</v>
      </c>
      <c r="C275" s="36">
        <f>+Desember!B20</f>
        <v>0</v>
      </c>
      <c r="D275" s="36">
        <f>+Desember!C20</f>
        <v>0</v>
      </c>
      <c r="E275" s="36">
        <f>+Desember!D20</f>
        <v>0</v>
      </c>
      <c r="F275" s="36">
        <f>+Desember!E20</f>
        <v>0</v>
      </c>
      <c r="G275" s="36">
        <f>+Desember!F20</f>
        <v>0</v>
      </c>
      <c r="H275" s="36">
        <f>+Desember!G20</f>
        <v>0</v>
      </c>
      <c r="I275" s="36">
        <f>+Desember!H20</f>
        <v>0</v>
      </c>
      <c r="J275" s="36">
        <f>+Desember!I20</f>
        <v>0</v>
      </c>
      <c r="K275" s="36">
        <f>+Desember!J20</f>
        <v>0</v>
      </c>
    </row>
    <row r="276" spans="1:11" x14ac:dyDescent="0.2">
      <c r="A276" s="184">
        <f>Upplýsingar!$E$14</f>
        <v>0</v>
      </c>
      <c r="B276" s="36" t="s">
        <v>15</v>
      </c>
      <c r="C276" s="36">
        <f>+Desember!B21</f>
        <v>0</v>
      </c>
      <c r="D276" s="36">
        <f>+Desember!C21</f>
        <v>0</v>
      </c>
      <c r="E276" s="36">
        <f>+Desember!D21</f>
        <v>0</v>
      </c>
      <c r="F276" s="36">
        <f>+Desember!E21</f>
        <v>0</v>
      </c>
      <c r="G276" s="36">
        <f>+Desember!F21</f>
        <v>0</v>
      </c>
      <c r="H276" s="36">
        <f>+Desember!G21</f>
        <v>0</v>
      </c>
      <c r="I276" s="36">
        <f>+Desember!H21</f>
        <v>0</v>
      </c>
      <c r="J276" s="36">
        <f>+Desember!I21</f>
        <v>0</v>
      </c>
      <c r="K276" s="36">
        <f>+Desember!J21</f>
        <v>0</v>
      </c>
    </row>
    <row r="277" spans="1:11" x14ac:dyDescent="0.2">
      <c r="A277" s="184">
        <f>Upplýsingar!$E$14</f>
        <v>0</v>
      </c>
      <c r="B277" s="36" t="s">
        <v>15</v>
      </c>
      <c r="C277" s="36">
        <f>+Desember!B22</f>
        <v>0</v>
      </c>
      <c r="D277" s="36">
        <f>+Desember!C22</f>
        <v>0</v>
      </c>
      <c r="E277" s="36">
        <f>+Desember!D22</f>
        <v>0</v>
      </c>
      <c r="F277" s="36">
        <f>+Desember!E22</f>
        <v>0</v>
      </c>
      <c r="G277" s="36">
        <f>+Desember!F22</f>
        <v>0</v>
      </c>
      <c r="H277" s="36">
        <f>+Desember!G22</f>
        <v>0</v>
      </c>
      <c r="I277" s="36">
        <f>+Desember!H22</f>
        <v>0</v>
      </c>
      <c r="J277" s="36">
        <f>+Desember!I22</f>
        <v>0</v>
      </c>
      <c r="K277" s="36">
        <f>+Desember!J22</f>
        <v>0</v>
      </c>
    </row>
    <row r="278" spans="1:11" x14ac:dyDescent="0.2">
      <c r="A278" s="184">
        <f>Upplýsingar!$E$14</f>
        <v>0</v>
      </c>
      <c r="B278" s="36" t="s">
        <v>15</v>
      </c>
      <c r="C278" s="36">
        <f>+Desember!B23</f>
        <v>0</v>
      </c>
      <c r="D278" s="36">
        <f>+Desember!C23</f>
        <v>0</v>
      </c>
      <c r="E278" s="36">
        <f>+Desember!D23</f>
        <v>0</v>
      </c>
      <c r="F278" s="36">
        <f>+Desember!E23</f>
        <v>0</v>
      </c>
      <c r="G278" s="36">
        <f>+Desember!F23</f>
        <v>0</v>
      </c>
      <c r="H278" s="36">
        <f>+Desember!G23</f>
        <v>0</v>
      </c>
      <c r="I278" s="36">
        <f>+Desember!H23</f>
        <v>0</v>
      </c>
      <c r="J278" s="36">
        <f>+Desember!I23</f>
        <v>0</v>
      </c>
      <c r="K278" s="36">
        <f>+Desember!J23</f>
        <v>0</v>
      </c>
    </row>
    <row r="279" spans="1:11" x14ac:dyDescent="0.2">
      <c r="A279" s="184">
        <f>Upplýsingar!$E$14</f>
        <v>0</v>
      </c>
      <c r="B279" s="36" t="s">
        <v>15</v>
      </c>
      <c r="C279" s="36">
        <f>+Desember!B24</f>
        <v>0</v>
      </c>
      <c r="D279" s="36">
        <f>+Desember!C24</f>
        <v>0</v>
      </c>
      <c r="E279" s="36">
        <f>+Desember!D24</f>
        <v>0</v>
      </c>
      <c r="F279" s="36">
        <f>+Desember!E24</f>
        <v>0</v>
      </c>
      <c r="G279" s="36">
        <f>+Desember!F24</f>
        <v>0</v>
      </c>
      <c r="H279" s="36">
        <f>+Desember!G24</f>
        <v>0</v>
      </c>
      <c r="I279" s="36">
        <f>+Desember!H24</f>
        <v>0</v>
      </c>
      <c r="J279" s="36">
        <f>+Desember!I24</f>
        <v>0</v>
      </c>
      <c r="K279" s="36">
        <f>+Desember!J24</f>
        <v>0</v>
      </c>
    </row>
    <row r="280" spans="1:11" x14ac:dyDescent="0.2">
      <c r="A280" s="184">
        <f>Upplýsingar!$E$14</f>
        <v>0</v>
      </c>
      <c r="B280" s="36" t="s">
        <v>15</v>
      </c>
      <c r="C280" s="36">
        <f>+Desember!B25</f>
        <v>0</v>
      </c>
      <c r="D280" s="36">
        <f>+Desember!C25</f>
        <v>0</v>
      </c>
      <c r="E280" s="36">
        <f>+Desember!D25</f>
        <v>0</v>
      </c>
      <c r="F280" s="36">
        <f>+Desember!E25</f>
        <v>0</v>
      </c>
      <c r="G280" s="36">
        <f>+Desember!F25</f>
        <v>0</v>
      </c>
      <c r="H280" s="36">
        <f>+Desember!G25</f>
        <v>0</v>
      </c>
      <c r="I280" s="36">
        <f>+Desember!H25</f>
        <v>0</v>
      </c>
      <c r="J280" s="36">
        <f>+Desember!I25</f>
        <v>0</v>
      </c>
      <c r="K280" s="36">
        <f>+Desember!J25</f>
        <v>0</v>
      </c>
    </row>
    <row r="281" spans="1:11" x14ac:dyDescent="0.2">
      <c r="A281" s="184">
        <f>Upplýsingar!$E$14</f>
        <v>0</v>
      </c>
      <c r="B281" s="36" t="s">
        <v>15</v>
      </c>
      <c r="C281" s="36">
        <f>+Desember!B26</f>
        <v>0</v>
      </c>
      <c r="D281" s="36">
        <f>+Desember!C26</f>
        <v>0</v>
      </c>
      <c r="E281" s="36">
        <f>+Desember!D26</f>
        <v>0</v>
      </c>
      <c r="F281" s="36">
        <f>+Desember!E26</f>
        <v>0</v>
      </c>
      <c r="G281" s="36">
        <f>+Desember!F26</f>
        <v>0</v>
      </c>
      <c r="H281" s="36">
        <f>+Desember!G26</f>
        <v>0</v>
      </c>
      <c r="I281" s="36">
        <f>+Desember!H26</f>
        <v>0</v>
      </c>
      <c r="J281" s="36">
        <f>+Desember!I26</f>
        <v>0</v>
      </c>
      <c r="K281" s="36">
        <f>+Desember!J26</f>
        <v>0</v>
      </c>
    </row>
    <row r="282" spans="1:11" x14ac:dyDescent="0.2">
      <c r="A282" s="184">
        <f>Upplýsingar!$E$14</f>
        <v>0</v>
      </c>
      <c r="B282" s="36" t="s">
        <v>15</v>
      </c>
      <c r="C282" s="36">
        <f>+Desember!B27</f>
        <v>0</v>
      </c>
      <c r="D282" s="36">
        <f>+Desember!C27</f>
        <v>0</v>
      </c>
      <c r="E282" s="36">
        <f>+Desember!D27</f>
        <v>0</v>
      </c>
      <c r="F282" s="36">
        <f>+Desember!E27</f>
        <v>0</v>
      </c>
      <c r="G282" s="36">
        <f>+Desember!F27</f>
        <v>0</v>
      </c>
      <c r="H282" s="36">
        <f>+Desember!G27</f>
        <v>0</v>
      </c>
      <c r="I282" s="36">
        <f>+Desember!H27</f>
        <v>0</v>
      </c>
      <c r="J282" s="36">
        <f>+Desember!I27</f>
        <v>0</v>
      </c>
      <c r="K282" s="36">
        <f>+Desember!J27</f>
        <v>0</v>
      </c>
    </row>
    <row r="283" spans="1:11" x14ac:dyDescent="0.2">
      <c r="A283" s="184">
        <f>Upplýsingar!$E$14</f>
        <v>0</v>
      </c>
      <c r="B283" s="36" t="s">
        <v>15</v>
      </c>
      <c r="C283" s="36">
        <f>+Desember!B28</f>
        <v>0</v>
      </c>
      <c r="D283" s="36">
        <f>+Desember!C28</f>
        <v>0</v>
      </c>
      <c r="E283" s="36">
        <f>+Desember!D28</f>
        <v>0</v>
      </c>
      <c r="F283" s="36">
        <f>+Desember!E28</f>
        <v>0</v>
      </c>
      <c r="G283" s="36">
        <f>+Desember!F28</f>
        <v>0</v>
      </c>
      <c r="H283" s="36">
        <f>+Desember!G28</f>
        <v>0</v>
      </c>
      <c r="I283" s="36">
        <f>+Desember!H28</f>
        <v>0</v>
      </c>
      <c r="J283" s="36">
        <f>+Desember!I28</f>
        <v>0</v>
      </c>
      <c r="K283" s="36">
        <f>+Desember!J28</f>
        <v>0</v>
      </c>
    </row>
    <row r="284" spans="1:11" x14ac:dyDescent="0.2">
      <c r="A284" s="184">
        <f>Upplýsingar!$E$14</f>
        <v>0</v>
      </c>
      <c r="B284" s="36" t="s">
        <v>15</v>
      </c>
      <c r="C284" s="36">
        <f>+Desember!B29</f>
        <v>0</v>
      </c>
      <c r="D284" s="36">
        <f>+Desember!C29</f>
        <v>0</v>
      </c>
      <c r="E284" s="36">
        <f>+Desember!D29</f>
        <v>0</v>
      </c>
      <c r="F284" s="36">
        <f>+Desember!E29</f>
        <v>0</v>
      </c>
      <c r="G284" s="36">
        <f>+Desember!F29</f>
        <v>0</v>
      </c>
      <c r="H284" s="36">
        <f>+Desember!G29</f>
        <v>0</v>
      </c>
      <c r="I284" s="36">
        <f>+Desember!H29</f>
        <v>0</v>
      </c>
      <c r="J284" s="36">
        <f>+Desember!I29</f>
        <v>0</v>
      </c>
      <c r="K284" s="36">
        <f>+Desember!J29</f>
        <v>0</v>
      </c>
    </row>
    <row r="285" spans="1:11" x14ac:dyDescent="0.2">
      <c r="A285" s="184">
        <f>Upplýsingar!$E$14</f>
        <v>0</v>
      </c>
      <c r="B285" s="36" t="s">
        <v>15</v>
      </c>
      <c r="C285" s="36">
        <f>+Desember!B30</f>
        <v>0</v>
      </c>
      <c r="D285" s="36">
        <f>+Desember!C30</f>
        <v>0</v>
      </c>
      <c r="E285" s="36">
        <f>+Desember!D30</f>
        <v>0</v>
      </c>
      <c r="F285" s="36">
        <f>+Desember!E30</f>
        <v>0</v>
      </c>
      <c r="G285" s="36">
        <f>+Desember!F30</f>
        <v>0</v>
      </c>
      <c r="H285" s="36">
        <f>+Desember!G30</f>
        <v>0</v>
      </c>
      <c r="I285" s="36">
        <f>+Desember!H30</f>
        <v>0</v>
      </c>
      <c r="J285" s="36">
        <f>+Desember!I30</f>
        <v>0</v>
      </c>
      <c r="K285" s="36">
        <f>+Desember!J30</f>
        <v>0</v>
      </c>
    </row>
    <row r="286" spans="1:11" x14ac:dyDescent="0.2">
      <c r="A286" s="184">
        <f>Upplýsingar!$E$14</f>
        <v>0</v>
      </c>
      <c r="B286" s="36" t="s">
        <v>15</v>
      </c>
      <c r="C286" s="36">
        <f>+Desember!B31</f>
        <v>0</v>
      </c>
      <c r="D286" s="36">
        <f>+Desember!C31</f>
        <v>0</v>
      </c>
      <c r="E286" s="36">
        <f>+Desember!D31</f>
        <v>0</v>
      </c>
      <c r="F286" s="36">
        <f>+Desember!E31</f>
        <v>0</v>
      </c>
      <c r="G286" s="36">
        <f>+Desember!F31</f>
        <v>0</v>
      </c>
      <c r="H286" s="36">
        <f>+Desember!G31</f>
        <v>0</v>
      </c>
      <c r="I286" s="36">
        <f>+Desember!H31</f>
        <v>0</v>
      </c>
      <c r="J286" s="36">
        <f>+Desember!I31</f>
        <v>0</v>
      </c>
      <c r="K286" s="36">
        <f>+Desember!J31</f>
        <v>0</v>
      </c>
    </row>
    <row r="287" spans="1:11" x14ac:dyDescent="0.2">
      <c r="A287" s="184">
        <f>Upplýsingar!$E$14</f>
        <v>0</v>
      </c>
      <c r="B287" s="36" t="s">
        <v>15</v>
      </c>
      <c r="C287" s="36">
        <f>+Desember!B32</f>
        <v>0</v>
      </c>
      <c r="D287" s="36">
        <f>+Desember!C32</f>
        <v>0</v>
      </c>
      <c r="E287" s="36">
        <f>+Desember!D32</f>
        <v>0</v>
      </c>
      <c r="F287" s="36">
        <f>+Desember!E32</f>
        <v>0</v>
      </c>
      <c r="G287" s="36">
        <f>+Desember!F32</f>
        <v>0</v>
      </c>
      <c r="H287" s="36">
        <f>+Desember!G32</f>
        <v>0</v>
      </c>
      <c r="I287" s="36">
        <f>+Desember!H32</f>
        <v>0</v>
      </c>
      <c r="J287" s="36">
        <f>+Desember!I32</f>
        <v>0</v>
      </c>
      <c r="K287" s="36">
        <f>+Desember!J32</f>
        <v>0</v>
      </c>
    </row>
    <row r="288" spans="1:11" x14ac:dyDescent="0.2">
      <c r="A288" s="184">
        <f>Upplýsingar!$E$14</f>
        <v>0</v>
      </c>
      <c r="B288" s="36" t="s">
        <v>15</v>
      </c>
      <c r="C288" s="36">
        <f>+Desember!B33</f>
        <v>0</v>
      </c>
      <c r="D288" s="36">
        <f>+Desember!C33</f>
        <v>0</v>
      </c>
      <c r="E288" s="36">
        <f>+Desember!D33</f>
        <v>0</v>
      </c>
      <c r="F288" s="36">
        <f>+Desember!E33</f>
        <v>0</v>
      </c>
      <c r="G288" s="36">
        <f>+Desember!F33</f>
        <v>0</v>
      </c>
      <c r="H288" s="36">
        <f>+Desember!G33</f>
        <v>0</v>
      </c>
      <c r="I288" s="36">
        <f>+Desember!H33</f>
        <v>0</v>
      </c>
      <c r="J288" s="36">
        <f>+Desember!I33</f>
        <v>0</v>
      </c>
      <c r="K288" s="36">
        <f>+Desember!J33</f>
        <v>0</v>
      </c>
    </row>
    <row r="289" spans="1:11" x14ac:dyDescent="0.2">
      <c r="A289" s="185">
        <f>Upplýsingar!$E$14</f>
        <v>0</v>
      </c>
      <c r="B289" s="37" t="s">
        <v>15</v>
      </c>
      <c r="C289" s="37">
        <f>+Desember!B34</f>
        <v>0</v>
      </c>
      <c r="D289" s="37">
        <f>+Desember!C34</f>
        <v>0</v>
      </c>
      <c r="E289" s="37">
        <f>+Desember!D34</f>
        <v>0</v>
      </c>
      <c r="F289" s="37">
        <f>+Desember!E34</f>
        <v>0</v>
      </c>
      <c r="G289" s="37">
        <f>+Desember!F34</f>
        <v>0</v>
      </c>
      <c r="H289" s="37">
        <f>+Desember!G34</f>
        <v>0</v>
      </c>
      <c r="I289" s="37">
        <f>+Desember!H34</f>
        <v>0</v>
      </c>
      <c r="J289" s="37">
        <f>+Desember!I34</f>
        <v>0</v>
      </c>
      <c r="K289" s="37">
        <f>+Desember!J34</f>
        <v>0</v>
      </c>
    </row>
  </sheetData>
  <sheetProtection algorithmName="SHA-512" hashValue="FZewuaYbUpFJh6mK+6b3QeTQSXwCTQwcvJa9Aozwgr95klhSWleUIIMkqpWTLR1cHzucKC6yH+zY1kC6etjCJQ==" saltValue="NgqsSXVgq6PP3nu8dSK2hQ==" spinCount="100000" sheet="1" objects="1" scenarios="1"/>
  <phoneticPr fontId="16" type="noConversion"/>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9A6B2-CA33-40FC-86BC-AC539F525668}">
  <sheetPr codeName="Sheet14"/>
  <dimension ref="A1:D313"/>
  <sheetViews>
    <sheetView showGridLines="0" topLeftCell="XFD1" workbookViewId="0">
      <selection sqref="A1:XFD1048576"/>
    </sheetView>
  </sheetViews>
  <sheetFormatPr defaultColWidth="0" defaultRowHeight="10.199999999999999" x14ac:dyDescent="0.2"/>
  <cols>
    <col min="1" max="2" width="8.44140625" style="36" hidden="1" customWidth="1"/>
    <col min="3" max="3" width="54.88671875" style="36" hidden="1" customWidth="1"/>
    <col min="4" max="4" width="20.88671875" style="36" hidden="1" customWidth="1"/>
    <col min="5" max="16384" width="9.109375" style="36" hidden="1"/>
  </cols>
  <sheetData>
    <row r="1" spans="1:4" x14ac:dyDescent="0.2">
      <c r="A1" s="35" t="s">
        <v>72</v>
      </c>
      <c r="B1" s="35" t="s">
        <v>4</v>
      </c>
      <c r="C1" s="35" t="s">
        <v>78</v>
      </c>
      <c r="D1" s="35" t="s">
        <v>60</v>
      </c>
    </row>
    <row r="2" spans="1:4" x14ac:dyDescent="0.2">
      <c r="A2" s="184">
        <f>Upplýsingar!$E$14</f>
        <v>0</v>
      </c>
      <c r="B2" s="36" t="s">
        <v>1</v>
      </c>
      <c r="C2" s="36" t="str">
        <f>+Janúar!B41</f>
        <v>Pakkaferðir sem tiheyra tryggingaskyldu annarra seljenda</v>
      </c>
      <c r="D2" s="36">
        <f>+Janúar!C41</f>
        <v>0</v>
      </c>
    </row>
    <row r="3" spans="1:4" x14ac:dyDescent="0.2">
      <c r="A3" s="184">
        <f>Upplýsingar!$E$14</f>
        <v>0</v>
      </c>
      <c r="B3" s="36" t="s">
        <v>1</v>
      </c>
      <c r="C3" s="36" t="str">
        <f>+Janúar!B42</f>
        <v>Dagsferðir</v>
      </c>
      <c r="D3" s="36">
        <f>+Janúar!C42</f>
        <v>0</v>
      </c>
    </row>
    <row r="4" spans="1:4" x14ac:dyDescent="0.2">
      <c r="A4" s="184">
        <f>Upplýsingar!$E$14</f>
        <v>0</v>
      </c>
      <c r="B4" s="36" t="s">
        <v>1</v>
      </c>
      <c r="C4" s="36" t="str">
        <f>+Janúar!B43</f>
        <v>Húsaleiga</v>
      </c>
      <c r="D4" s="36">
        <f>+Janúar!C43</f>
        <v>0</v>
      </c>
    </row>
    <row r="5" spans="1:4" x14ac:dyDescent="0.2">
      <c r="A5" s="184">
        <f>Upplýsingar!$E$14</f>
        <v>0</v>
      </c>
      <c r="B5" s="36" t="s">
        <v>1</v>
      </c>
      <c r="C5" s="36" t="str">
        <f>+Janúar!B44</f>
        <v>Vörusala</v>
      </c>
      <c r="D5" s="36">
        <f>+Janúar!C44</f>
        <v>0</v>
      </c>
    </row>
    <row r="6" spans="1:4" x14ac:dyDescent="0.2">
      <c r="A6" s="184">
        <f>Upplýsingar!$E$14</f>
        <v>0</v>
      </c>
      <c r="B6" s="36" t="s">
        <v>1</v>
      </c>
      <c r="C6" s="36" t="str">
        <f>+Janúar!B45</f>
        <v>Stakir flugmiðar</v>
      </c>
      <c r="D6" s="36">
        <f>+Janúar!C45</f>
        <v>0</v>
      </c>
    </row>
    <row r="7" spans="1:4" x14ac:dyDescent="0.2">
      <c r="A7" s="184">
        <f>Upplýsingar!$E$14</f>
        <v>0</v>
      </c>
      <c r="B7" s="36" t="s">
        <v>1</v>
      </c>
      <c r="C7" s="36" t="str">
        <f>+Janúar!B46</f>
        <v>Gisting sem ekki er seld með annarri þjónustu</v>
      </c>
      <c r="D7" s="36">
        <f>+Janúar!C46</f>
        <v>0</v>
      </c>
    </row>
    <row r="8" spans="1:4" x14ac:dyDescent="0.2">
      <c r="A8" s="184">
        <f>Upplýsingar!$E$14</f>
        <v>0</v>
      </c>
      <c r="B8" s="36" t="s">
        <v>1</v>
      </c>
      <c r="C8" s="36" t="str">
        <f>+Janúar!B47</f>
        <v>Veiðileyfi (ef gisting er innifalin er veltan tryggingaskyld)</v>
      </c>
      <c r="D8" s="36">
        <f>+Janúar!C47</f>
        <v>0</v>
      </c>
    </row>
    <row r="9" spans="1:4" x14ac:dyDescent="0.2">
      <c r="A9" s="184">
        <f>Upplýsingar!$E$14</f>
        <v>0</v>
      </c>
      <c r="B9" s="36" t="s">
        <v>1</v>
      </c>
      <c r="C9" s="36" t="str">
        <f>+Janúar!B48</f>
        <v>Annað - (hvað)</v>
      </c>
      <c r="D9" s="36">
        <f>+Janúar!C48</f>
        <v>0</v>
      </c>
    </row>
    <row r="10" spans="1:4" x14ac:dyDescent="0.2">
      <c r="A10" s="184">
        <f>Upplýsingar!$E$14</f>
        <v>0</v>
      </c>
      <c r="B10" s="36" t="s">
        <v>1</v>
      </c>
      <c r="C10" s="36">
        <f>+Janúar!B49</f>
        <v>0</v>
      </c>
      <c r="D10" s="36">
        <f>+Janúar!C49</f>
        <v>0</v>
      </c>
    </row>
    <row r="11" spans="1:4" x14ac:dyDescent="0.2">
      <c r="A11" s="184">
        <f>Upplýsingar!$E$14</f>
        <v>0</v>
      </c>
      <c r="B11" s="36" t="s">
        <v>1</v>
      </c>
      <c r="C11" s="36">
        <f>+Janúar!B50</f>
        <v>0</v>
      </c>
      <c r="D11" s="36">
        <f>+Janúar!C50</f>
        <v>0</v>
      </c>
    </row>
    <row r="12" spans="1:4" x14ac:dyDescent="0.2">
      <c r="A12" s="184">
        <f>Upplýsingar!$E$14</f>
        <v>0</v>
      </c>
      <c r="B12" s="36" t="s">
        <v>1</v>
      </c>
      <c r="C12" s="36">
        <f>+Janúar!B51</f>
        <v>0</v>
      </c>
      <c r="D12" s="36">
        <f>+Janúar!C51</f>
        <v>0</v>
      </c>
    </row>
    <row r="13" spans="1:4" x14ac:dyDescent="0.2">
      <c r="A13" s="184">
        <f>Upplýsingar!$E$14</f>
        <v>0</v>
      </c>
      <c r="B13" s="36" t="s">
        <v>1</v>
      </c>
      <c r="C13" s="36">
        <f>+Janúar!B52</f>
        <v>0</v>
      </c>
      <c r="D13" s="36">
        <f>+Janúar!C52</f>
        <v>0</v>
      </c>
    </row>
    <row r="14" spans="1:4" x14ac:dyDescent="0.2">
      <c r="A14" s="184">
        <f>Upplýsingar!$E$14</f>
        <v>0</v>
      </c>
      <c r="B14" s="36" t="s">
        <v>1</v>
      </c>
      <c r="C14" s="36">
        <f>+Janúar!B53</f>
        <v>0</v>
      </c>
      <c r="D14" s="36">
        <f>+Janúar!C53</f>
        <v>0</v>
      </c>
    </row>
    <row r="15" spans="1:4" x14ac:dyDescent="0.2">
      <c r="A15" s="184">
        <f>Upplýsingar!$E$14</f>
        <v>0</v>
      </c>
      <c r="B15" s="36" t="s">
        <v>1</v>
      </c>
      <c r="C15" s="36">
        <f>+Janúar!B54</f>
        <v>0</v>
      </c>
      <c r="D15" s="36">
        <f>+Janúar!C54</f>
        <v>0</v>
      </c>
    </row>
    <row r="16" spans="1:4" x14ac:dyDescent="0.2">
      <c r="A16" s="184">
        <f>Upplýsingar!$E$14</f>
        <v>0</v>
      </c>
      <c r="B16" s="36" t="s">
        <v>1</v>
      </c>
      <c r="C16" s="36">
        <f>+Janúar!B55</f>
        <v>0</v>
      </c>
      <c r="D16" s="36">
        <f>+Janúar!C55</f>
        <v>0</v>
      </c>
    </row>
    <row r="17" spans="1:4" x14ac:dyDescent="0.2">
      <c r="A17" s="184">
        <f>Upplýsingar!$E$14</f>
        <v>0</v>
      </c>
      <c r="B17" s="36" t="s">
        <v>1</v>
      </c>
      <c r="C17" s="36">
        <f>+Janúar!B56</f>
        <v>0</v>
      </c>
      <c r="D17" s="36">
        <f>+Janúar!C56</f>
        <v>0</v>
      </c>
    </row>
    <row r="18" spans="1:4" x14ac:dyDescent="0.2">
      <c r="A18" s="184">
        <f>Upplýsingar!$E$14</f>
        <v>0</v>
      </c>
      <c r="B18" s="36" t="s">
        <v>1</v>
      </c>
      <c r="C18" s="36">
        <f>+Janúar!B57</f>
        <v>0</v>
      </c>
      <c r="D18" s="36">
        <f>+Janúar!C57</f>
        <v>0</v>
      </c>
    </row>
    <row r="19" spans="1:4" x14ac:dyDescent="0.2">
      <c r="A19" s="184">
        <f>Upplýsingar!$E$14</f>
        <v>0</v>
      </c>
      <c r="B19" s="36" t="s">
        <v>1</v>
      </c>
      <c r="C19" s="36">
        <f>+Janúar!B58</f>
        <v>0</v>
      </c>
      <c r="D19" s="36">
        <f>+Janúar!C58</f>
        <v>0</v>
      </c>
    </row>
    <row r="20" spans="1:4" x14ac:dyDescent="0.2">
      <c r="A20" s="184">
        <f>Upplýsingar!$E$14</f>
        <v>0</v>
      </c>
      <c r="B20" s="36" t="s">
        <v>1</v>
      </c>
      <c r="C20" s="36">
        <f>+Janúar!B59</f>
        <v>0</v>
      </c>
      <c r="D20" s="36">
        <f>+Janúar!C59</f>
        <v>0</v>
      </c>
    </row>
    <row r="21" spans="1:4" x14ac:dyDescent="0.2">
      <c r="A21" s="184">
        <f>Upplýsingar!$E$14</f>
        <v>0</v>
      </c>
      <c r="B21" s="36" t="s">
        <v>1</v>
      </c>
      <c r="C21" s="36">
        <f>+Janúar!B60</f>
        <v>0</v>
      </c>
      <c r="D21" s="36">
        <f>+Janúar!C60</f>
        <v>0</v>
      </c>
    </row>
    <row r="22" spans="1:4" x14ac:dyDescent="0.2">
      <c r="A22" s="184">
        <f>Upplýsingar!$E$14</f>
        <v>0</v>
      </c>
      <c r="B22" s="36" t="s">
        <v>1</v>
      </c>
      <c r="C22" s="36">
        <f>+Janúar!B61</f>
        <v>0</v>
      </c>
      <c r="D22" s="36">
        <f>+Janúar!C61</f>
        <v>0</v>
      </c>
    </row>
    <row r="23" spans="1:4" x14ac:dyDescent="0.2">
      <c r="A23" s="184">
        <f>Upplýsingar!$E$14</f>
        <v>0</v>
      </c>
      <c r="B23" s="36" t="s">
        <v>1</v>
      </c>
      <c r="C23" s="36">
        <f>+Janúar!B62</f>
        <v>0</v>
      </c>
      <c r="D23" s="36">
        <f>+Janúar!C62</f>
        <v>0</v>
      </c>
    </row>
    <row r="24" spans="1:4" x14ac:dyDescent="0.2">
      <c r="A24" s="184">
        <f>Upplýsingar!$E$14</f>
        <v>0</v>
      </c>
      <c r="B24" s="36" t="s">
        <v>1</v>
      </c>
      <c r="C24" s="36">
        <f>+Janúar!B63</f>
        <v>0</v>
      </c>
      <c r="D24" s="36">
        <f>+Janúar!C63</f>
        <v>0</v>
      </c>
    </row>
    <row r="25" spans="1:4" x14ac:dyDescent="0.2">
      <c r="A25" s="184">
        <f>Upplýsingar!$E$14</f>
        <v>0</v>
      </c>
      <c r="B25" s="36" t="s">
        <v>1</v>
      </c>
      <c r="C25" s="36">
        <f>+Janúar!B64</f>
        <v>0</v>
      </c>
      <c r="D25" s="36">
        <f>+Janúar!C64</f>
        <v>0</v>
      </c>
    </row>
    <row r="26" spans="1:4" x14ac:dyDescent="0.2">
      <c r="A26" s="184">
        <f>Upplýsingar!$E$14</f>
        <v>0</v>
      </c>
      <c r="B26" s="36" t="s">
        <v>1</v>
      </c>
      <c r="C26" s="36">
        <f>+Janúar!B65</f>
        <v>0</v>
      </c>
      <c r="D26" s="36">
        <f>+Janúar!C65</f>
        <v>0</v>
      </c>
    </row>
    <row r="27" spans="1:4" x14ac:dyDescent="0.2">
      <c r="A27" s="185">
        <f>Upplýsingar!$E$14</f>
        <v>0</v>
      </c>
      <c r="B27" s="37" t="s">
        <v>1</v>
      </c>
      <c r="C27" s="37">
        <f>+Janúar!B66</f>
        <v>0</v>
      </c>
      <c r="D27" s="37">
        <f>+Janúar!C66</f>
        <v>0</v>
      </c>
    </row>
    <row r="28" spans="1:4" x14ac:dyDescent="0.2">
      <c r="A28" s="184">
        <f>Upplýsingar!$E$14</f>
        <v>0</v>
      </c>
      <c r="B28" s="36" t="s">
        <v>25</v>
      </c>
      <c r="C28" s="36" t="str">
        <f>+Febrúar!B41</f>
        <v>Pakkaferðir sem tiheyra tryggingaskyldu annarra seljenda</v>
      </c>
      <c r="D28" s="36">
        <f>+Febrúar!C41</f>
        <v>0</v>
      </c>
    </row>
    <row r="29" spans="1:4" x14ac:dyDescent="0.2">
      <c r="A29" s="184">
        <f>Upplýsingar!$E$14</f>
        <v>0</v>
      </c>
      <c r="B29" s="36" t="s">
        <v>25</v>
      </c>
      <c r="C29" s="36" t="str">
        <f>+Febrúar!B42</f>
        <v>Dagsferðir</v>
      </c>
      <c r="D29" s="36">
        <f>+Febrúar!C42</f>
        <v>0</v>
      </c>
    </row>
    <row r="30" spans="1:4" x14ac:dyDescent="0.2">
      <c r="A30" s="184">
        <f>Upplýsingar!$E$14</f>
        <v>0</v>
      </c>
      <c r="B30" s="36" t="s">
        <v>25</v>
      </c>
      <c r="C30" s="36" t="str">
        <f>+Febrúar!B43</f>
        <v>Húsaleiga</v>
      </c>
      <c r="D30" s="36">
        <f>+Febrúar!C43</f>
        <v>0</v>
      </c>
    </row>
    <row r="31" spans="1:4" x14ac:dyDescent="0.2">
      <c r="A31" s="184">
        <f>Upplýsingar!$E$14</f>
        <v>0</v>
      </c>
      <c r="B31" s="36" t="s">
        <v>25</v>
      </c>
      <c r="C31" s="36" t="str">
        <f>+Febrúar!B44</f>
        <v>Vörusala</v>
      </c>
      <c r="D31" s="36">
        <f>+Febrúar!C44</f>
        <v>0</v>
      </c>
    </row>
    <row r="32" spans="1:4" x14ac:dyDescent="0.2">
      <c r="A32" s="184">
        <f>Upplýsingar!$E$14</f>
        <v>0</v>
      </c>
      <c r="B32" s="36" t="s">
        <v>25</v>
      </c>
      <c r="C32" s="36" t="str">
        <f>+Febrúar!B45</f>
        <v>Stakir flugmiðar</v>
      </c>
      <c r="D32" s="36">
        <f>+Febrúar!C45</f>
        <v>0</v>
      </c>
    </row>
    <row r="33" spans="1:4" x14ac:dyDescent="0.2">
      <c r="A33" s="184">
        <f>Upplýsingar!$E$14</f>
        <v>0</v>
      </c>
      <c r="B33" s="36" t="s">
        <v>25</v>
      </c>
      <c r="C33" s="36" t="str">
        <f>+Febrúar!B46</f>
        <v>Gisting sem ekki er seld með annarri þjónustu</v>
      </c>
      <c r="D33" s="36">
        <f>+Febrúar!C46</f>
        <v>0</v>
      </c>
    </row>
    <row r="34" spans="1:4" x14ac:dyDescent="0.2">
      <c r="A34" s="184">
        <f>Upplýsingar!$E$14</f>
        <v>0</v>
      </c>
      <c r="B34" s="36" t="s">
        <v>25</v>
      </c>
      <c r="C34" s="36" t="str">
        <f>+Febrúar!B47</f>
        <v>Veiðileyfi (ef gisting er innifalin er veltan tryggingaskyld)</v>
      </c>
      <c r="D34" s="36">
        <f>+Febrúar!C47</f>
        <v>0</v>
      </c>
    </row>
    <row r="35" spans="1:4" x14ac:dyDescent="0.2">
      <c r="A35" s="184">
        <f>Upplýsingar!$E$14</f>
        <v>0</v>
      </c>
      <c r="B35" s="36" t="s">
        <v>25</v>
      </c>
      <c r="C35" s="36" t="str">
        <f>+Febrúar!B48</f>
        <v>Annað - (hvað)</v>
      </c>
      <c r="D35" s="36">
        <f>+Febrúar!C48</f>
        <v>0</v>
      </c>
    </row>
    <row r="36" spans="1:4" x14ac:dyDescent="0.2">
      <c r="A36" s="184">
        <f>Upplýsingar!$E$14</f>
        <v>0</v>
      </c>
      <c r="B36" s="36" t="s">
        <v>25</v>
      </c>
      <c r="C36" s="36">
        <f>+Febrúar!B49</f>
        <v>0</v>
      </c>
      <c r="D36" s="36">
        <f>+Febrúar!C49</f>
        <v>0</v>
      </c>
    </row>
    <row r="37" spans="1:4" x14ac:dyDescent="0.2">
      <c r="A37" s="184">
        <f>Upplýsingar!$E$14</f>
        <v>0</v>
      </c>
      <c r="B37" s="36" t="s">
        <v>25</v>
      </c>
      <c r="C37" s="36">
        <f>+Febrúar!B50</f>
        <v>0</v>
      </c>
      <c r="D37" s="36">
        <f>+Febrúar!C50</f>
        <v>0</v>
      </c>
    </row>
    <row r="38" spans="1:4" x14ac:dyDescent="0.2">
      <c r="A38" s="184">
        <f>Upplýsingar!$E$14</f>
        <v>0</v>
      </c>
      <c r="B38" s="36" t="s">
        <v>25</v>
      </c>
      <c r="C38" s="36">
        <f>+Febrúar!B51</f>
        <v>0</v>
      </c>
      <c r="D38" s="36">
        <f>+Febrúar!C51</f>
        <v>0</v>
      </c>
    </row>
    <row r="39" spans="1:4" x14ac:dyDescent="0.2">
      <c r="A39" s="184">
        <f>Upplýsingar!$E$14</f>
        <v>0</v>
      </c>
      <c r="B39" s="36" t="s">
        <v>25</v>
      </c>
      <c r="C39" s="36">
        <f>+Febrúar!B52</f>
        <v>0</v>
      </c>
      <c r="D39" s="36">
        <f>+Febrúar!C52</f>
        <v>0</v>
      </c>
    </row>
    <row r="40" spans="1:4" x14ac:dyDescent="0.2">
      <c r="A40" s="184">
        <f>Upplýsingar!$E$14</f>
        <v>0</v>
      </c>
      <c r="B40" s="36" t="s">
        <v>25</v>
      </c>
      <c r="C40" s="36">
        <f>+Febrúar!B53</f>
        <v>0</v>
      </c>
      <c r="D40" s="36">
        <f>+Febrúar!C53</f>
        <v>0</v>
      </c>
    </row>
    <row r="41" spans="1:4" x14ac:dyDescent="0.2">
      <c r="A41" s="184">
        <f>Upplýsingar!$E$14</f>
        <v>0</v>
      </c>
      <c r="B41" s="36" t="s">
        <v>25</v>
      </c>
      <c r="C41" s="36">
        <f>+Febrúar!B54</f>
        <v>0</v>
      </c>
      <c r="D41" s="36">
        <f>+Febrúar!C54</f>
        <v>0</v>
      </c>
    </row>
    <row r="42" spans="1:4" x14ac:dyDescent="0.2">
      <c r="A42" s="184">
        <f>Upplýsingar!$E$14</f>
        <v>0</v>
      </c>
      <c r="B42" s="36" t="s">
        <v>25</v>
      </c>
      <c r="C42" s="36">
        <f>+Febrúar!B55</f>
        <v>0</v>
      </c>
      <c r="D42" s="36">
        <f>+Febrúar!C55</f>
        <v>0</v>
      </c>
    </row>
    <row r="43" spans="1:4" x14ac:dyDescent="0.2">
      <c r="A43" s="184">
        <f>Upplýsingar!$E$14</f>
        <v>0</v>
      </c>
      <c r="B43" s="36" t="s">
        <v>25</v>
      </c>
      <c r="C43" s="36">
        <f>+Febrúar!B56</f>
        <v>0</v>
      </c>
      <c r="D43" s="36">
        <f>+Febrúar!C56</f>
        <v>0</v>
      </c>
    </row>
    <row r="44" spans="1:4" x14ac:dyDescent="0.2">
      <c r="A44" s="184">
        <f>Upplýsingar!$E$14</f>
        <v>0</v>
      </c>
      <c r="B44" s="36" t="s">
        <v>25</v>
      </c>
      <c r="C44" s="36">
        <f>+Febrúar!B57</f>
        <v>0</v>
      </c>
      <c r="D44" s="36">
        <f>+Febrúar!C57</f>
        <v>0</v>
      </c>
    </row>
    <row r="45" spans="1:4" x14ac:dyDescent="0.2">
      <c r="A45" s="184">
        <f>Upplýsingar!$E$14</f>
        <v>0</v>
      </c>
      <c r="B45" s="36" t="s">
        <v>25</v>
      </c>
      <c r="C45" s="36">
        <f>+Febrúar!B58</f>
        <v>0</v>
      </c>
      <c r="D45" s="36">
        <f>+Febrúar!C58</f>
        <v>0</v>
      </c>
    </row>
    <row r="46" spans="1:4" x14ac:dyDescent="0.2">
      <c r="A46" s="184">
        <f>Upplýsingar!$E$14</f>
        <v>0</v>
      </c>
      <c r="B46" s="36" t="s">
        <v>25</v>
      </c>
      <c r="C46" s="36">
        <f>+Febrúar!B59</f>
        <v>0</v>
      </c>
      <c r="D46" s="36">
        <f>+Febrúar!C59</f>
        <v>0</v>
      </c>
    </row>
    <row r="47" spans="1:4" x14ac:dyDescent="0.2">
      <c r="A47" s="184">
        <f>Upplýsingar!$E$14</f>
        <v>0</v>
      </c>
      <c r="B47" s="36" t="s">
        <v>25</v>
      </c>
      <c r="C47" s="36">
        <f>+Febrúar!B60</f>
        <v>0</v>
      </c>
      <c r="D47" s="36">
        <f>+Febrúar!C60</f>
        <v>0</v>
      </c>
    </row>
    <row r="48" spans="1:4" x14ac:dyDescent="0.2">
      <c r="A48" s="184">
        <f>Upplýsingar!$E$14</f>
        <v>0</v>
      </c>
      <c r="B48" s="36" t="s">
        <v>25</v>
      </c>
      <c r="C48" s="36">
        <f>+Febrúar!B61</f>
        <v>0</v>
      </c>
      <c r="D48" s="36">
        <f>+Febrúar!C61</f>
        <v>0</v>
      </c>
    </row>
    <row r="49" spans="1:4" x14ac:dyDescent="0.2">
      <c r="A49" s="184">
        <f>Upplýsingar!$E$14</f>
        <v>0</v>
      </c>
      <c r="B49" s="36" t="s">
        <v>25</v>
      </c>
      <c r="C49" s="36">
        <f>+Febrúar!B62</f>
        <v>0</v>
      </c>
      <c r="D49" s="36">
        <f>+Febrúar!C62</f>
        <v>0</v>
      </c>
    </row>
    <row r="50" spans="1:4" x14ac:dyDescent="0.2">
      <c r="A50" s="184">
        <f>Upplýsingar!$E$14</f>
        <v>0</v>
      </c>
      <c r="B50" s="36" t="s">
        <v>25</v>
      </c>
      <c r="C50" s="36">
        <f>+Febrúar!B63</f>
        <v>0</v>
      </c>
      <c r="D50" s="36">
        <f>+Febrúar!C63</f>
        <v>0</v>
      </c>
    </row>
    <row r="51" spans="1:4" x14ac:dyDescent="0.2">
      <c r="A51" s="184">
        <f>Upplýsingar!$E$14</f>
        <v>0</v>
      </c>
      <c r="B51" s="36" t="s">
        <v>25</v>
      </c>
      <c r="C51" s="36">
        <f>+Febrúar!B64</f>
        <v>0</v>
      </c>
      <c r="D51" s="36">
        <f>+Febrúar!C64</f>
        <v>0</v>
      </c>
    </row>
    <row r="52" spans="1:4" x14ac:dyDescent="0.2">
      <c r="A52" s="184">
        <f>Upplýsingar!$E$14</f>
        <v>0</v>
      </c>
      <c r="B52" s="36" t="s">
        <v>25</v>
      </c>
      <c r="C52" s="36">
        <f>+Febrúar!B65</f>
        <v>0</v>
      </c>
      <c r="D52" s="36">
        <f>+Febrúar!C65</f>
        <v>0</v>
      </c>
    </row>
    <row r="53" spans="1:4" x14ac:dyDescent="0.2">
      <c r="A53" s="185">
        <f>Upplýsingar!$E$14</f>
        <v>0</v>
      </c>
      <c r="B53" s="37" t="s">
        <v>25</v>
      </c>
      <c r="C53" s="37">
        <f>+Febrúar!B66</f>
        <v>0</v>
      </c>
      <c r="D53" s="37">
        <f>+Febrúar!C66</f>
        <v>0</v>
      </c>
    </row>
    <row r="54" spans="1:4" x14ac:dyDescent="0.2">
      <c r="A54" s="184">
        <f>Upplýsingar!$E$14</f>
        <v>0</v>
      </c>
      <c r="B54" s="36" t="s">
        <v>6</v>
      </c>
      <c r="C54" s="36" t="str">
        <f>+Mars!B41</f>
        <v>Pakkaferðir sem tiheyra tryggingaskyldu annarra seljenda</v>
      </c>
      <c r="D54" s="36">
        <f>+Mars!C41</f>
        <v>0</v>
      </c>
    </row>
    <row r="55" spans="1:4" x14ac:dyDescent="0.2">
      <c r="A55" s="184">
        <f>Upplýsingar!$E$14</f>
        <v>0</v>
      </c>
      <c r="B55" s="36" t="s">
        <v>6</v>
      </c>
      <c r="C55" s="36" t="str">
        <f>+Mars!B42</f>
        <v>Dagsferðir</v>
      </c>
      <c r="D55" s="36">
        <f>+Mars!C42</f>
        <v>0</v>
      </c>
    </row>
    <row r="56" spans="1:4" x14ac:dyDescent="0.2">
      <c r="A56" s="184">
        <f>Upplýsingar!$E$14</f>
        <v>0</v>
      </c>
      <c r="B56" s="36" t="s">
        <v>6</v>
      </c>
      <c r="C56" s="36" t="str">
        <f>+Mars!B43</f>
        <v>Húsaleiga</v>
      </c>
      <c r="D56" s="36">
        <f>+Mars!C43</f>
        <v>0</v>
      </c>
    </row>
    <row r="57" spans="1:4" x14ac:dyDescent="0.2">
      <c r="A57" s="184">
        <f>Upplýsingar!$E$14</f>
        <v>0</v>
      </c>
      <c r="B57" s="36" t="s">
        <v>6</v>
      </c>
      <c r="C57" s="36" t="str">
        <f>+Mars!B44</f>
        <v>Vörusala</v>
      </c>
      <c r="D57" s="36">
        <f>+Mars!C44</f>
        <v>0</v>
      </c>
    </row>
    <row r="58" spans="1:4" x14ac:dyDescent="0.2">
      <c r="A58" s="184">
        <f>Upplýsingar!$E$14</f>
        <v>0</v>
      </c>
      <c r="B58" s="36" t="s">
        <v>6</v>
      </c>
      <c r="C58" s="36" t="str">
        <f>+Mars!B45</f>
        <v>Stakir flugmiðar</v>
      </c>
      <c r="D58" s="36">
        <f>+Mars!C45</f>
        <v>0</v>
      </c>
    </row>
    <row r="59" spans="1:4" x14ac:dyDescent="0.2">
      <c r="A59" s="184">
        <f>Upplýsingar!$E$14</f>
        <v>0</v>
      </c>
      <c r="B59" s="36" t="s">
        <v>6</v>
      </c>
      <c r="C59" s="36" t="str">
        <f>+Mars!B46</f>
        <v>Gisting sem ekki er seld með annarri þjónustu</v>
      </c>
      <c r="D59" s="36">
        <f>+Mars!C46</f>
        <v>0</v>
      </c>
    </row>
    <row r="60" spans="1:4" x14ac:dyDescent="0.2">
      <c r="A60" s="184">
        <f>Upplýsingar!$E$14</f>
        <v>0</v>
      </c>
      <c r="B60" s="36" t="s">
        <v>6</v>
      </c>
      <c r="C60" s="36" t="str">
        <f>+Mars!B47</f>
        <v>Veiðileyfi (ef gisting er innifalin er veltan tryggingaskyld)</v>
      </c>
      <c r="D60" s="36">
        <f>+Mars!C47</f>
        <v>0</v>
      </c>
    </row>
    <row r="61" spans="1:4" x14ac:dyDescent="0.2">
      <c r="A61" s="184">
        <f>Upplýsingar!$E$14</f>
        <v>0</v>
      </c>
      <c r="B61" s="36" t="s">
        <v>6</v>
      </c>
      <c r="C61" s="36" t="str">
        <f>+Mars!B48</f>
        <v>Annað - (hvað)</v>
      </c>
      <c r="D61" s="36">
        <f>+Mars!C48</f>
        <v>0</v>
      </c>
    </row>
    <row r="62" spans="1:4" x14ac:dyDescent="0.2">
      <c r="A62" s="184">
        <f>Upplýsingar!$E$14</f>
        <v>0</v>
      </c>
      <c r="B62" s="36" t="s">
        <v>6</v>
      </c>
      <c r="C62" s="36">
        <f>+Mars!B49</f>
        <v>0</v>
      </c>
      <c r="D62" s="36">
        <f>+Mars!C49</f>
        <v>0</v>
      </c>
    </row>
    <row r="63" spans="1:4" x14ac:dyDescent="0.2">
      <c r="A63" s="184">
        <f>Upplýsingar!$E$14</f>
        <v>0</v>
      </c>
      <c r="B63" s="36" t="s">
        <v>6</v>
      </c>
      <c r="C63" s="36">
        <f>+Mars!B50</f>
        <v>0</v>
      </c>
      <c r="D63" s="36">
        <f>+Mars!C50</f>
        <v>0</v>
      </c>
    </row>
    <row r="64" spans="1:4" x14ac:dyDescent="0.2">
      <c r="A64" s="184">
        <f>Upplýsingar!$E$14</f>
        <v>0</v>
      </c>
      <c r="B64" s="36" t="s">
        <v>6</v>
      </c>
      <c r="C64" s="36">
        <f>+Mars!B51</f>
        <v>0</v>
      </c>
      <c r="D64" s="36">
        <f>+Mars!C51</f>
        <v>0</v>
      </c>
    </row>
    <row r="65" spans="1:4" x14ac:dyDescent="0.2">
      <c r="A65" s="184">
        <f>Upplýsingar!$E$14</f>
        <v>0</v>
      </c>
      <c r="B65" s="36" t="s">
        <v>6</v>
      </c>
      <c r="C65" s="36">
        <f>+Mars!B52</f>
        <v>0</v>
      </c>
      <c r="D65" s="36">
        <f>+Mars!C52</f>
        <v>0</v>
      </c>
    </row>
    <row r="66" spans="1:4" x14ac:dyDescent="0.2">
      <c r="A66" s="184">
        <f>Upplýsingar!$E$14</f>
        <v>0</v>
      </c>
      <c r="B66" s="36" t="s">
        <v>6</v>
      </c>
      <c r="C66" s="36">
        <f>+Mars!B53</f>
        <v>0</v>
      </c>
      <c r="D66" s="36">
        <f>+Mars!C53</f>
        <v>0</v>
      </c>
    </row>
    <row r="67" spans="1:4" x14ac:dyDescent="0.2">
      <c r="A67" s="184">
        <f>Upplýsingar!$E$14</f>
        <v>0</v>
      </c>
      <c r="B67" s="36" t="s">
        <v>6</v>
      </c>
      <c r="C67" s="36">
        <f>+Mars!B54</f>
        <v>0</v>
      </c>
      <c r="D67" s="36">
        <f>+Mars!C54</f>
        <v>0</v>
      </c>
    </row>
    <row r="68" spans="1:4" x14ac:dyDescent="0.2">
      <c r="A68" s="184">
        <f>Upplýsingar!$E$14</f>
        <v>0</v>
      </c>
      <c r="B68" s="36" t="s">
        <v>6</v>
      </c>
      <c r="C68" s="36">
        <f>+Mars!B55</f>
        <v>0</v>
      </c>
      <c r="D68" s="36">
        <f>+Mars!C55</f>
        <v>0</v>
      </c>
    </row>
    <row r="69" spans="1:4" x14ac:dyDescent="0.2">
      <c r="A69" s="184">
        <f>Upplýsingar!$E$14</f>
        <v>0</v>
      </c>
      <c r="B69" s="36" t="s">
        <v>6</v>
      </c>
      <c r="C69" s="36">
        <f>+Mars!B56</f>
        <v>0</v>
      </c>
      <c r="D69" s="36">
        <f>+Mars!C56</f>
        <v>0</v>
      </c>
    </row>
    <row r="70" spans="1:4" x14ac:dyDescent="0.2">
      <c r="A70" s="184">
        <f>Upplýsingar!$E$14</f>
        <v>0</v>
      </c>
      <c r="B70" s="36" t="s">
        <v>6</v>
      </c>
      <c r="C70" s="36">
        <f>+Mars!B57</f>
        <v>0</v>
      </c>
      <c r="D70" s="36">
        <f>+Mars!C57</f>
        <v>0</v>
      </c>
    </row>
    <row r="71" spans="1:4" x14ac:dyDescent="0.2">
      <c r="A71" s="184">
        <f>Upplýsingar!$E$14</f>
        <v>0</v>
      </c>
      <c r="B71" s="36" t="s">
        <v>6</v>
      </c>
      <c r="C71" s="36">
        <f>+Mars!B58</f>
        <v>0</v>
      </c>
      <c r="D71" s="36">
        <f>+Mars!C58</f>
        <v>0</v>
      </c>
    </row>
    <row r="72" spans="1:4" x14ac:dyDescent="0.2">
      <c r="A72" s="184">
        <f>Upplýsingar!$E$14</f>
        <v>0</v>
      </c>
      <c r="B72" s="36" t="s">
        <v>6</v>
      </c>
      <c r="C72" s="36">
        <f>+Mars!B59</f>
        <v>0</v>
      </c>
      <c r="D72" s="36">
        <f>+Mars!C59</f>
        <v>0</v>
      </c>
    </row>
    <row r="73" spans="1:4" x14ac:dyDescent="0.2">
      <c r="A73" s="184">
        <f>Upplýsingar!$E$14</f>
        <v>0</v>
      </c>
      <c r="B73" s="36" t="s">
        <v>6</v>
      </c>
      <c r="C73" s="36">
        <f>+Mars!B60</f>
        <v>0</v>
      </c>
      <c r="D73" s="36">
        <f>+Mars!C60</f>
        <v>0</v>
      </c>
    </row>
    <row r="74" spans="1:4" x14ac:dyDescent="0.2">
      <c r="A74" s="184">
        <f>Upplýsingar!$E$14</f>
        <v>0</v>
      </c>
      <c r="B74" s="36" t="s">
        <v>6</v>
      </c>
      <c r="C74" s="36">
        <f>+Mars!B61</f>
        <v>0</v>
      </c>
      <c r="D74" s="36">
        <f>+Mars!C61</f>
        <v>0</v>
      </c>
    </row>
    <row r="75" spans="1:4" x14ac:dyDescent="0.2">
      <c r="A75" s="184">
        <f>Upplýsingar!$E$14</f>
        <v>0</v>
      </c>
      <c r="B75" s="36" t="s">
        <v>6</v>
      </c>
      <c r="C75" s="36">
        <f>+Mars!B62</f>
        <v>0</v>
      </c>
      <c r="D75" s="36">
        <f>+Mars!C62</f>
        <v>0</v>
      </c>
    </row>
    <row r="76" spans="1:4" x14ac:dyDescent="0.2">
      <c r="A76" s="184">
        <f>Upplýsingar!$E$14</f>
        <v>0</v>
      </c>
      <c r="B76" s="36" t="s">
        <v>6</v>
      </c>
      <c r="C76" s="36">
        <f>+Mars!B63</f>
        <v>0</v>
      </c>
      <c r="D76" s="36">
        <f>+Mars!C63</f>
        <v>0</v>
      </c>
    </row>
    <row r="77" spans="1:4" x14ac:dyDescent="0.2">
      <c r="A77" s="184">
        <f>Upplýsingar!$E$14</f>
        <v>0</v>
      </c>
      <c r="B77" s="36" t="s">
        <v>6</v>
      </c>
      <c r="C77" s="36">
        <f>+Mars!B64</f>
        <v>0</v>
      </c>
      <c r="D77" s="36">
        <f>+Mars!C64</f>
        <v>0</v>
      </c>
    </row>
    <row r="78" spans="1:4" x14ac:dyDescent="0.2">
      <c r="A78" s="184">
        <f>Upplýsingar!$E$14</f>
        <v>0</v>
      </c>
      <c r="B78" s="36" t="s">
        <v>6</v>
      </c>
      <c r="C78" s="36">
        <f>+Mars!B65</f>
        <v>0</v>
      </c>
      <c r="D78" s="36">
        <f>+Mars!C65</f>
        <v>0</v>
      </c>
    </row>
    <row r="79" spans="1:4" x14ac:dyDescent="0.2">
      <c r="A79" s="185">
        <f>Upplýsingar!$E$14</f>
        <v>0</v>
      </c>
      <c r="B79" s="37" t="s">
        <v>6</v>
      </c>
      <c r="C79" s="37">
        <f>+Mars!B66</f>
        <v>0</v>
      </c>
      <c r="D79" s="37">
        <f>+Mars!C66</f>
        <v>0</v>
      </c>
    </row>
    <row r="80" spans="1:4" x14ac:dyDescent="0.2">
      <c r="A80" s="184">
        <f>Upplýsingar!$E$14</f>
        <v>0</v>
      </c>
      <c r="B80" s="36" t="s">
        <v>7</v>
      </c>
      <c r="C80" s="36" t="str">
        <f>+Apríl!B41</f>
        <v>Pakkaferðir sem tiheyra tryggingaskyldu annarra seljenda</v>
      </c>
      <c r="D80" s="36">
        <f>+Apríl!C41</f>
        <v>0</v>
      </c>
    </row>
    <row r="81" spans="1:4" x14ac:dyDescent="0.2">
      <c r="A81" s="184">
        <f>Upplýsingar!$E$14</f>
        <v>0</v>
      </c>
      <c r="B81" s="36" t="s">
        <v>7</v>
      </c>
      <c r="C81" s="36" t="str">
        <f>+Apríl!B42</f>
        <v>Dagsferðir</v>
      </c>
      <c r="D81" s="36">
        <f>+Apríl!C42</f>
        <v>0</v>
      </c>
    </row>
    <row r="82" spans="1:4" x14ac:dyDescent="0.2">
      <c r="A82" s="184">
        <f>Upplýsingar!$E$14</f>
        <v>0</v>
      </c>
      <c r="B82" s="36" t="s">
        <v>7</v>
      </c>
      <c r="C82" s="36" t="str">
        <f>+Apríl!B43</f>
        <v>Húsaleiga</v>
      </c>
      <c r="D82" s="36">
        <f>+Apríl!C43</f>
        <v>0</v>
      </c>
    </row>
    <row r="83" spans="1:4" x14ac:dyDescent="0.2">
      <c r="A83" s="184">
        <f>Upplýsingar!$E$14</f>
        <v>0</v>
      </c>
      <c r="B83" s="36" t="s">
        <v>7</v>
      </c>
      <c r="C83" s="36" t="str">
        <f>+Apríl!B44</f>
        <v>Vörusala</v>
      </c>
      <c r="D83" s="36">
        <f>+Apríl!C44</f>
        <v>0</v>
      </c>
    </row>
    <row r="84" spans="1:4" x14ac:dyDescent="0.2">
      <c r="A84" s="184">
        <f>Upplýsingar!$E$14</f>
        <v>0</v>
      </c>
      <c r="B84" s="36" t="s">
        <v>7</v>
      </c>
      <c r="C84" s="36" t="str">
        <f>+Apríl!B45</f>
        <v>Stakir flugmiðar</v>
      </c>
      <c r="D84" s="36">
        <f>+Apríl!C45</f>
        <v>0</v>
      </c>
    </row>
    <row r="85" spans="1:4" x14ac:dyDescent="0.2">
      <c r="A85" s="184">
        <f>Upplýsingar!$E$14</f>
        <v>0</v>
      </c>
      <c r="B85" s="36" t="s">
        <v>7</v>
      </c>
      <c r="C85" s="36" t="str">
        <f>+Apríl!B46</f>
        <v>Gisting sem ekki er seld með annarri þjónustu</v>
      </c>
      <c r="D85" s="36">
        <f>+Apríl!C46</f>
        <v>0</v>
      </c>
    </row>
    <row r="86" spans="1:4" x14ac:dyDescent="0.2">
      <c r="A86" s="184">
        <f>Upplýsingar!$E$14</f>
        <v>0</v>
      </c>
      <c r="B86" s="36" t="s">
        <v>7</v>
      </c>
      <c r="C86" s="36" t="str">
        <f>+Apríl!B47</f>
        <v>Veiðileyfi (ef gisting er innifalin er veltan tryggingaskyld)</v>
      </c>
      <c r="D86" s="36">
        <f>+Apríl!C47</f>
        <v>0</v>
      </c>
    </row>
    <row r="87" spans="1:4" x14ac:dyDescent="0.2">
      <c r="A87" s="184">
        <f>Upplýsingar!$E$14</f>
        <v>0</v>
      </c>
      <c r="B87" s="36" t="s">
        <v>7</v>
      </c>
      <c r="C87" s="36" t="str">
        <f>+Apríl!B48</f>
        <v>Annað - (hvað)</v>
      </c>
      <c r="D87" s="36">
        <f>+Apríl!C48</f>
        <v>0</v>
      </c>
    </row>
    <row r="88" spans="1:4" x14ac:dyDescent="0.2">
      <c r="A88" s="184">
        <f>Upplýsingar!$E$14</f>
        <v>0</v>
      </c>
      <c r="B88" s="36" t="s">
        <v>7</v>
      </c>
      <c r="C88" s="36">
        <f>+Apríl!B49</f>
        <v>0</v>
      </c>
      <c r="D88" s="36">
        <f>+Apríl!C49</f>
        <v>0</v>
      </c>
    </row>
    <row r="89" spans="1:4" x14ac:dyDescent="0.2">
      <c r="A89" s="184">
        <f>Upplýsingar!$E$14</f>
        <v>0</v>
      </c>
      <c r="B89" s="36" t="s">
        <v>7</v>
      </c>
      <c r="C89" s="36">
        <f>+Apríl!B50</f>
        <v>0</v>
      </c>
      <c r="D89" s="36">
        <f>+Apríl!C50</f>
        <v>0</v>
      </c>
    </row>
    <row r="90" spans="1:4" x14ac:dyDescent="0.2">
      <c r="A90" s="184">
        <f>Upplýsingar!$E$14</f>
        <v>0</v>
      </c>
      <c r="B90" s="36" t="s">
        <v>7</v>
      </c>
      <c r="C90" s="36">
        <f>+Apríl!B51</f>
        <v>0</v>
      </c>
      <c r="D90" s="36">
        <f>+Apríl!C51</f>
        <v>0</v>
      </c>
    </row>
    <row r="91" spans="1:4" x14ac:dyDescent="0.2">
      <c r="A91" s="184">
        <f>Upplýsingar!$E$14</f>
        <v>0</v>
      </c>
      <c r="B91" s="36" t="s">
        <v>7</v>
      </c>
      <c r="C91" s="36">
        <f>+Apríl!B52</f>
        <v>0</v>
      </c>
      <c r="D91" s="36">
        <f>+Apríl!C52</f>
        <v>0</v>
      </c>
    </row>
    <row r="92" spans="1:4" x14ac:dyDescent="0.2">
      <c r="A92" s="184">
        <f>Upplýsingar!$E$14</f>
        <v>0</v>
      </c>
      <c r="B92" s="36" t="s">
        <v>7</v>
      </c>
      <c r="C92" s="36">
        <f>+Apríl!B53</f>
        <v>0</v>
      </c>
      <c r="D92" s="36">
        <f>+Apríl!C53</f>
        <v>0</v>
      </c>
    </row>
    <row r="93" spans="1:4" x14ac:dyDescent="0.2">
      <c r="A93" s="184">
        <f>Upplýsingar!$E$14</f>
        <v>0</v>
      </c>
      <c r="B93" s="36" t="s">
        <v>7</v>
      </c>
      <c r="C93" s="36">
        <f>+Apríl!B54</f>
        <v>0</v>
      </c>
      <c r="D93" s="36">
        <f>+Apríl!C54</f>
        <v>0</v>
      </c>
    </row>
    <row r="94" spans="1:4" x14ac:dyDescent="0.2">
      <c r="A94" s="184">
        <f>Upplýsingar!$E$14</f>
        <v>0</v>
      </c>
      <c r="B94" s="36" t="s">
        <v>7</v>
      </c>
      <c r="C94" s="36">
        <f>+Apríl!B55</f>
        <v>0</v>
      </c>
      <c r="D94" s="36">
        <f>+Apríl!C55</f>
        <v>0</v>
      </c>
    </row>
    <row r="95" spans="1:4" x14ac:dyDescent="0.2">
      <c r="A95" s="184">
        <f>Upplýsingar!$E$14</f>
        <v>0</v>
      </c>
      <c r="B95" s="36" t="s">
        <v>7</v>
      </c>
      <c r="C95" s="36">
        <f>+Apríl!B56</f>
        <v>0</v>
      </c>
      <c r="D95" s="36">
        <f>+Apríl!C56</f>
        <v>0</v>
      </c>
    </row>
    <row r="96" spans="1:4" x14ac:dyDescent="0.2">
      <c r="A96" s="184">
        <f>Upplýsingar!$E$14</f>
        <v>0</v>
      </c>
      <c r="B96" s="36" t="s">
        <v>7</v>
      </c>
      <c r="C96" s="36">
        <f>+Apríl!B57</f>
        <v>0</v>
      </c>
      <c r="D96" s="36">
        <f>+Apríl!C57</f>
        <v>0</v>
      </c>
    </row>
    <row r="97" spans="1:4" x14ac:dyDescent="0.2">
      <c r="A97" s="184">
        <f>Upplýsingar!$E$14</f>
        <v>0</v>
      </c>
      <c r="B97" s="36" t="s">
        <v>7</v>
      </c>
      <c r="C97" s="36">
        <f>+Apríl!B58</f>
        <v>0</v>
      </c>
      <c r="D97" s="36">
        <f>+Apríl!C58</f>
        <v>0</v>
      </c>
    </row>
    <row r="98" spans="1:4" x14ac:dyDescent="0.2">
      <c r="A98" s="184">
        <f>Upplýsingar!$E$14</f>
        <v>0</v>
      </c>
      <c r="B98" s="36" t="s">
        <v>7</v>
      </c>
      <c r="C98" s="36">
        <f>+Apríl!B59</f>
        <v>0</v>
      </c>
      <c r="D98" s="36">
        <f>+Apríl!C59</f>
        <v>0</v>
      </c>
    </row>
    <row r="99" spans="1:4" x14ac:dyDescent="0.2">
      <c r="A99" s="184">
        <f>Upplýsingar!$E$14</f>
        <v>0</v>
      </c>
      <c r="B99" s="36" t="s">
        <v>7</v>
      </c>
      <c r="C99" s="36">
        <f>+Apríl!B60</f>
        <v>0</v>
      </c>
      <c r="D99" s="36">
        <f>+Apríl!C60</f>
        <v>0</v>
      </c>
    </row>
    <row r="100" spans="1:4" x14ac:dyDescent="0.2">
      <c r="A100" s="184">
        <f>Upplýsingar!$E$14</f>
        <v>0</v>
      </c>
      <c r="B100" s="36" t="s">
        <v>7</v>
      </c>
      <c r="C100" s="36">
        <f>+Apríl!B61</f>
        <v>0</v>
      </c>
      <c r="D100" s="36">
        <f>+Apríl!C61</f>
        <v>0</v>
      </c>
    </row>
    <row r="101" spans="1:4" x14ac:dyDescent="0.2">
      <c r="A101" s="184">
        <f>Upplýsingar!$E$14</f>
        <v>0</v>
      </c>
      <c r="B101" s="36" t="s">
        <v>7</v>
      </c>
      <c r="C101" s="36">
        <f>+Apríl!B62</f>
        <v>0</v>
      </c>
      <c r="D101" s="36">
        <f>+Apríl!C62</f>
        <v>0</v>
      </c>
    </row>
    <row r="102" spans="1:4" x14ac:dyDescent="0.2">
      <c r="A102" s="184">
        <f>Upplýsingar!$E$14</f>
        <v>0</v>
      </c>
      <c r="B102" s="36" t="s">
        <v>7</v>
      </c>
      <c r="C102" s="36">
        <f>+Apríl!B63</f>
        <v>0</v>
      </c>
      <c r="D102" s="36">
        <f>+Apríl!C63</f>
        <v>0</v>
      </c>
    </row>
    <row r="103" spans="1:4" x14ac:dyDescent="0.2">
      <c r="A103" s="184">
        <f>Upplýsingar!$E$14</f>
        <v>0</v>
      </c>
      <c r="B103" s="36" t="s">
        <v>7</v>
      </c>
      <c r="C103" s="36">
        <f>+Apríl!B64</f>
        <v>0</v>
      </c>
      <c r="D103" s="36">
        <f>+Apríl!C64</f>
        <v>0</v>
      </c>
    </row>
    <row r="104" spans="1:4" x14ac:dyDescent="0.2">
      <c r="A104" s="184">
        <f>Upplýsingar!$E$14</f>
        <v>0</v>
      </c>
      <c r="B104" s="36" t="s">
        <v>7</v>
      </c>
      <c r="C104" s="36">
        <f>+Apríl!B65</f>
        <v>0</v>
      </c>
      <c r="D104" s="36">
        <f>+Apríl!C65</f>
        <v>0</v>
      </c>
    </row>
    <row r="105" spans="1:4" x14ac:dyDescent="0.2">
      <c r="A105" s="185">
        <f>Upplýsingar!$E$14</f>
        <v>0</v>
      </c>
      <c r="B105" s="37" t="s">
        <v>7</v>
      </c>
      <c r="C105" s="37">
        <f>+Apríl!B66</f>
        <v>0</v>
      </c>
      <c r="D105" s="37">
        <f>+Apríl!C66</f>
        <v>0</v>
      </c>
    </row>
    <row r="106" spans="1:4" x14ac:dyDescent="0.2">
      <c r="A106" s="184">
        <f>Upplýsingar!$E$14</f>
        <v>0</v>
      </c>
      <c r="B106" s="36" t="s">
        <v>8</v>
      </c>
      <c r="C106" s="36" t="str">
        <f>+Maí!B41</f>
        <v>Pakkaferðir sem tiheyra tryggingaskyldu annarra seljenda</v>
      </c>
      <c r="D106" s="36">
        <f>+Maí!C41</f>
        <v>0</v>
      </c>
    </row>
    <row r="107" spans="1:4" x14ac:dyDescent="0.2">
      <c r="A107" s="184">
        <f>Upplýsingar!$E$14</f>
        <v>0</v>
      </c>
      <c r="B107" s="36" t="s">
        <v>8</v>
      </c>
      <c r="C107" s="36" t="str">
        <f>+Maí!B42</f>
        <v>Dagsferðir</v>
      </c>
      <c r="D107" s="36">
        <f>+Maí!C42</f>
        <v>0</v>
      </c>
    </row>
    <row r="108" spans="1:4" x14ac:dyDescent="0.2">
      <c r="A108" s="184">
        <f>Upplýsingar!$E$14</f>
        <v>0</v>
      </c>
      <c r="B108" s="36" t="s">
        <v>8</v>
      </c>
      <c r="C108" s="36" t="str">
        <f>+Maí!B43</f>
        <v>Húsaleiga</v>
      </c>
      <c r="D108" s="36">
        <f>+Maí!C43</f>
        <v>0</v>
      </c>
    </row>
    <row r="109" spans="1:4" x14ac:dyDescent="0.2">
      <c r="A109" s="184">
        <f>Upplýsingar!$E$14</f>
        <v>0</v>
      </c>
      <c r="B109" s="36" t="s">
        <v>8</v>
      </c>
      <c r="C109" s="36" t="str">
        <f>+Maí!B44</f>
        <v>Vörusala</v>
      </c>
      <c r="D109" s="36">
        <f>+Maí!C44</f>
        <v>0</v>
      </c>
    </row>
    <row r="110" spans="1:4" x14ac:dyDescent="0.2">
      <c r="A110" s="184">
        <f>Upplýsingar!$E$14</f>
        <v>0</v>
      </c>
      <c r="B110" s="36" t="s">
        <v>8</v>
      </c>
      <c r="C110" s="36" t="str">
        <f>+Maí!B45</f>
        <v>Stakir flugmiðar</v>
      </c>
      <c r="D110" s="36">
        <f>+Maí!C45</f>
        <v>0</v>
      </c>
    </row>
    <row r="111" spans="1:4" x14ac:dyDescent="0.2">
      <c r="A111" s="184">
        <f>Upplýsingar!$E$14</f>
        <v>0</v>
      </c>
      <c r="B111" s="36" t="s">
        <v>8</v>
      </c>
      <c r="C111" s="36" t="str">
        <f>+Maí!B46</f>
        <v>Gisting sem ekki er seld með annarri þjónustu</v>
      </c>
      <c r="D111" s="36">
        <f>+Maí!C46</f>
        <v>0</v>
      </c>
    </row>
    <row r="112" spans="1:4" x14ac:dyDescent="0.2">
      <c r="A112" s="184">
        <f>Upplýsingar!$E$14</f>
        <v>0</v>
      </c>
      <c r="B112" s="36" t="s">
        <v>8</v>
      </c>
      <c r="C112" s="36" t="str">
        <f>+Maí!B47</f>
        <v>Veiðileyfi (ef gisting er innifalin er veltan tryggingaskyld)</v>
      </c>
      <c r="D112" s="36">
        <f>+Maí!C47</f>
        <v>0</v>
      </c>
    </row>
    <row r="113" spans="1:4" x14ac:dyDescent="0.2">
      <c r="A113" s="184">
        <f>Upplýsingar!$E$14</f>
        <v>0</v>
      </c>
      <c r="B113" s="36" t="s">
        <v>8</v>
      </c>
      <c r="C113" s="36" t="str">
        <f>+Maí!B48</f>
        <v>Annað - (hvað)</v>
      </c>
      <c r="D113" s="36">
        <f>+Maí!C48</f>
        <v>0</v>
      </c>
    </row>
    <row r="114" spans="1:4" x14ac:dyDescent="0.2">
      <c r="A114" s="184">
        <f>Upplýsingar!$E$14</f>
        <v>0</v>
      </c>
      <c r="B114" s="36" t="s">
        <v>8</v>
      </c>
      <c r="C114" s="36">
        <f>+Maí!B49</f>
        <v>0</v>
      </c>
      <c r="D114" s="36">
        <f>+Maí!C49</f>
        <v>0</v>
      </c>
    </row>
    <row r="115" spans="1:4" x14ac:dyDescent="0.2">
      <c r="A115" s="184">
        <f>Upplýsingar!$E$14</f>
        <v>0</v>
      </c>
      <c r="B115" s="36" t="s">
        <v>8</v>
      </c>
      <c r="C115" s="36">
        <f>+Maí!B50</f>
        <v>0</v>
      </c>
      <c r="D115" s="36">
        <f>+Maí!C50</f>
        <v>0</v>
      </c>
    </row>
    <row r="116" spans="1:4" x14ac:dyDescent="0.2">
      <c r="A116" s="184">
        <f>Upplýsingar!$E$14</f>
        <v>0</v>
      </c>
      <c r="B116" s="36" t="s">
        <v>8</v>
      </c>
      <c r="C116" s="36">
        <f>+Maí!B51</f>
        <v>0</v>
      </c>
      <c r="D116" s="36">
        <f>+Maí!C51</f>
        <v>0</v>
      </c>
    </row>
    <row r="117" spans="1:4" x14ac:dyDescent="0.2">
      <c r="A117" s="184">
        <f>Upplýsingar!$E$14</f>
        <v>0</v>
      </c>
      <c r="B117" s="36" t="s">
        <v>8</v>
      </c>
      <c r="C117" s="36">
        <f>+Maí!B52</f>
        <v>0</v>
      </c>
      <c r="D117" s="36">
        <f>+Maí!C52</f>
        <v>0</v>
      </c>
    </row>
    <row r="118" spans="1:4" x14ac:dyDescent="0.2">
      <c r="A118" s="184">
        <f>Upplýsingar!$E$14</f>
        <v>0</v>
      </c>
      <c r="B118" s="36" t="s">
        <v>8</v>
      </c>
      <c r="C118" s="36">
        <f>+Maí!B53</f>
        <v>0</v>
      </c>
      <c r="D118" s="36">
        <f>+Maí!C53</f>
        <v>0</v>
      </c>
    </row>
    <row r="119" spans="1:4" x14ac:dyDescent="0.2">
      <c r="A119" s="184">
        <f>Upplýsingar!$E$14</f>
        <v>0</v>
      </c>
      <c r="B119" s="36" t="s">
        <v>8</v>
      </c>
      <c r="C119" s="36">
        <f>+Maí!B54</f>
        <v>0</v>
      </c>
      <c r="D119" s="36">
        <f>+Maí!C54</f>
        <v>0</v>
      </c>
    </row>
    <row r="120" spans="1:4" x14ac:dyDescent="0.2">
      <c r="A120" s="184">
        <f>Upplýsingar!$E$14</f>
        <v>0</v>
      </c>
      <c r="B120" s="36" t="s">
        <v>8</v>
      </c>
      <c r="C120" s="36">
        <f>+Maí!B55</f>
        <v>0</v>
      </c>
      <c r="D120" s="36">
        <f>+Maí!C55</f>
        <v>0</v>
      </c>
    </row>
    <row r="121" spans="1:4" x14ac:dyDescent="0.2">
      <c r="A121" s="184">
        <f>Upplýsingar!$E$14</f>
        <v>0</v>
      </c>
      <c r="B121" s="36" t="s">
        <v>8</v>
      </c>
      <c r="C121" s="36">
        <f>+Maí!B56</f>
        <v>0</v>
      </c>
      <c r="D121" s="36">
        <f>+Maí!C56</f>
        <v>0</v>
      </c>
    </row>
    <row r="122" spans="1:4" x14ac:dyDescent="0.2">
      <c r="A122" s="184">
        <f>Upplýsingar!$E$14</f>
        <v>0</v>
      </c>
      <c r="B122" s="36" t="s">
        <v>8</v>
      </c>
      <c r="C122" s="36">
        <f>+Maí!B57</f>
        <v>0</v>
      </c>
      <c r="D122" s="36">
        <f>+Maí!C57</f>
        <v>0</v>
      </c>
    </row>
    <row r="123" spans="1:4" x14ac:dyDescent="0.2">
      <c r="A123" s="184">
        <f>Upplýsingar!$E$14</f>
        <v>0</v>
      </c>
      <c r="B123" s="36" t="s">
        <v>8</v>
      </c>
      <c r="C123" s="36">
        <f>+Maí!B58</f>
        <v>0</v>
      </c>
      <c r="D123" s="36">
        <f>+Maí!C58</f>
        <v>0</v>
      </c>
    </row>
    <row r="124" spans="1:4" x14ac:dyDescent="0.2">
      <c r="A124" s="184">
        <f>Upplýsingar!$E$14</f>
        <v>0</v>
      </c>
      <c r="B124" s="36" t="s">
        <v>8</v>
      </c>
      <c r="C124" s="36">
        <f>+Maí!B59</f>
        <v>0</v>
      </c>
      <c r="D124" s="36">
        <f>+Maí!C59</f>
        <v>0</v>
      </c>
    </row>
    <row r="125" spans="1:4" x14ac:dyDescent="0.2">
      <c r="A125" s="184">
        <f>Upplýsingar!$E$14</f>
        <v>0</v>
      </c>
      <c r="B125" s="36" t="s">
        <v>8</v>
      </c>
      <c r="C125" s="36">
        <f>+Maí!B60</f>
        <v>0</v>
      </c>
      <c r="D125" s="36">
        <f>+Maí!C60</f>
        <v>0</v>
      </c>
    </row>
    <row r="126" spans="1:4" x14ac:dyDescent="0.2">
      <c r="A126" s="184">
        <f>Upplýsingar!$E$14</f>
        <v>0</v>
      </c>
      <c r="B126" s="36" t="s">
        <v>8</v>
      </c>
      <c r="C126" s="36">
        <f>+Maí!B61</f>
        <v>0</v>
      </c>
      <c r="D126" s="36">
        <f>+Maí!C61</f>
        <v>0</v>
      </c>
    </row>
    <row r="127" spans="1:4" x14ac:dyDescent="0.2">
      <c r="A127" s="184">
        <f>Upplýsingar!$E$14</f>
        <v>0</v>
      </c>
      <c r="B127" s="36" t="s">
        <v>8</v>
      </c>
      <c r="C127" s="36">
        <f>+Maí!B62</f>
        <v>0</v>
      </c>
      <c r="D127" s="36">
        <f>+Maí!C62</f>
        <v>0</v>
      </c>
    </row>
    <row r="128" spans="1:4" x14ac:dyDescent="0.2">
      <c r="A128" s="184">
        <f>Upplýsingar!$E$14</f>
        <v>0</v>
      </c>
      <c r="B128" s="36" t="s">
        <v>8</v>
      </c>
      <c r="C128" s="36">
        <f>+Maí!B63</f>
        <v>0</v>
      </c>
      <c r="D128" s="36">
        <f>+Maí!C63</f>
        <v>0</v>
      </c>
    </row>
    <row r="129" spans="1:4" x14ac:dyDescent="0.2">
      <c r="A129" s="184">
        <f>Upplýsingar!$E$14</f>
        <v>0</v>
      </c>
      <c r="B129" s="36" t="s">
        <v>8</v>
      </c>
      <c r="C129" s="36">
        <f>+Maí!B64</f>
        <v>0</v>
      </c>
      <c r="D129" s="36">
        <f>+Maí!C64</f>
        <v>0</v>
      </c>
    </row>
    <row r="130" spans="1:4" x14ac:dyDescent="0.2">
      <c r="A130" s="184">
        <f>Upplýsingar!$E$14</f>
        <v>0</v>
      </c>
      <c r="B130" s="36" t="s">
        <v>8</v>
      </c>
      <c r="C130" s="36">
        <f>+Maí!B65</f>
        <v>0</v>
      </c>
      <c r="D130" s="36">
        <f>+Maí!C65</f>
        <v>0</v>
      </c>
    </row>
    <row r="131" spans="1:4" x14ac:dyDescent="0.2">
      <c r="A131" s="185">
        <f>Upplýsingar!$E$14</f>
        <v>0</v>
      </c>
      <c r="B131" s="37" t="s">
        <v>8</v>
      </c>
      <c r="C131" s="37">
        <f>+Maí!B66</f>
        <v>0</v>
      </c>
      <c r="D131" s="37">
        <f>+Maí!C66</f>
        <v>0</v>
      </c>
    </row>
    <row r="132" spans="1:4" x14ac:dyDescent="0.2">
      <c r="A132" s="184">
        <f>Upplýsingar!$E$14</f>
        <v>0</v>
      </c>
      <c r="B132" s="36" t="s">
        <v>9</v>
      </c>
      <c r="C132" s="36" t="str">
        <f>+Júní!B41</f>
        <v>Pakkaferðir sem tiheyra tryggingaskyldu annarra seljenda</v>
      </c>
      <c r="D132" s="36">
        <f>+Júní!C41</f>
        <v>0</v>
      </c>
    </row>
    <row r="133" spans="1:4" x14ac:dyDescent="0.2">
      <c r="A133" s="184">
        <f>Upplýsingar!$E$14</f>
        <v>0</v>
      </c>
      <c r="B133" s="36" t="s">
        <v>9</v>
      </c>
      <c r="C133" s="36" t="str">
        <f>+Júní!B42</f>
        <v>Dagsferðir</v>
      </c>
      <c r="D133" s="36">
        <f>+Júní!C42</f>
        <v>0</v>
      </c>
    </row>
    <row r="134" spans="1:4" x14ac:dyDescent="0.2">
      <c r="A134" s="184">
        <f>Upplýsingar!$E$14</f>
        <v>0</v>
      </c>
      <c r="B134" s="36" t="s">
        <v>9</v>
      </c>
      <c r="C134" s="36" t="str">
        <f>+Júní!B43</f>
        <v>Húsaleiga</v>
      </c>
      <c r="D134" s="36">
        <f>+Júní!C43</f>
        <v>0</v>
      </c>
    </row>
    <row r="135" spans="1:4" x14ac:dyDescent="0.2">
      <c r="A135" s="184">
        <f>Upplýsingar!$E$14</f>
        <v>0</v>
      </c>
      <c r="B135" s="36" t="s">
        <v>9</v>
      </c>
      <c r="C135" s="36" t="str">
        <f>+Júní!B44</f>
        <v>Vörusala</v>
      </c>
      <c r="D135" s="36">
        <f>+Júní!C44</f>
        <v>0</v>
      </c>
    </row>
    <row r="136" spans="1:4" x14ac:dyDescent="0.2">
      <c r="A136" s="184">
        <f>Upplýsingar!$E$14</f>
        <v>0</v>
      </c>
      <c r="B136" s="36" t="s">
        <v>9</v>
      </c>
      <c r="C136" s="36" t="str">
        <f>+Júní!B45</f>
        <v>Stakir flugmiðar</v>
      </c>
      <c r="D136" s="36">
        <f>+Júní!C45</f>
        <v>0</v>
      </c>
    </row>
    <row r="137" spans="1:4" x14ac:dyDescent="0.2">
      <c r="A137" s="184">
        <f>Upplýsingar!$E$14</f>
        <v>0</v>
      </c>
      <c r="B137" s="36" t="s">
        <v>9</v>
      </c>
      <c r="C137" s="36" t="str">
        <f>+Júní!B46</f>
        <v>Gisting sem ekki er seld með annarri þjónustu</v>
      </c>
      <c r="D137" s="36">
        <f>+Júní!C46</f>
        <v>0</v>
      </c>
    </row>
    <row r="138" spans="1:4" x14ac:dyDescent="0.2">
      <c r="A138" s="184">
        <f>Upplýsingar!$E$14</f>
        <v>0</v>
      </c>
      <c r="B138" s="36" t="s">
        <v>9</v>
      </c>
      <c r="C138" s="36" t="str">
        <f>+Júní!B47</f>
        <v>Veiðileyfi (ef gisting er innifalin er veltan tryggingaskyld)</v>
      </c>
      <c r="D138" s="36">
        <f>+Júní!C47</f>
        <v>0</v>
      </c>
    </row>
    <row r="139" spans="1:4" x14ac:dyDescent="0.2">
      <c r="A139" s="184">
        <f>Upplýsingar!$E$14</f>
        <v>0</v>
      </c>
      <c r="B139" s="36" t="s">
        <v>9</v>
      </c>
      <c r="C139" s="36" t="str">
        <f>+Júní!B48</f>
        <v>Annað - (hvað)</v>
      </c>
      <c r="D139" s="36">
        <f>+Júní!C48</f>
        <v>0</v>
      </c>
    </row>
    <row r="140" spans="1:4" x14ac:dyDescent="0.2">
      <c r="A140" s="184">
        <f>Upplýsingar!$E$14</f>
        <v>0</v>
      </c>
      <c r="B140" s="36" t="s">
        <v>9</v>
      </c>
      <c r="C140" s="36">
        <f>+Júní!B49</f>
        <v>0</v>
      </c>
      <c r="D140" s="36">
        <f>+Júní!C49</f>
        <v>0</v>
      </c>
    </row>
    <row r="141" spans="1:4" x14ac:dyDescent="0.2">
      <c r="A141" s="184">
        <f>Upplýsingar!$E$14</f>
        <v>0</v>
      </c>
      <c r="B141" s="36" t="s">
        <v>9</v>
      </c>
      <c r="C141" s="36">
        <f>+Júní!B50</f>
        <v>0</v>
      </c>
      <c r="D141" s="36">
        <f>+Júní!C50</f>
        <v>0</v>
      </c>
    </row>
    <row r="142" spans="1:4" x14ac:dyDescent="0.2">
      <c r="A142" s="184">
        <f>Upplýsingar!$E$14</f>
        <v>0</v>
      </c>
      <c r="B142" s="36" t="s">
        <v>9</v>
      </c>
      <c r="C142" s="36">
        <f>+Júní!B51</f>
        <v>0</v>
      </c>
      <c r="D142" s="36">
        <f>+Júní!C51</f>
        <v>0</v>
      </c>
    </row>
    <row r="143" spans="1:4" x14ac:dyDescent="0.2">
      <c r="A143" s="184">
        <f>Upplýsingar!$E$14</f>
        <v>0</v>
      </c>
      <c r="B143" s="36" t="s">
        <v>9</v>
      </c>
      <c r="C143" s="36">
        <f>+Júní!B52</f>
        <v>0</v>
      </c>
      <c r="D143" s="36">
        <f>+Júní!C52</f>
        <v>0</v>
      </c>
    </row>
    <row r="144" spans="1:4" x14ac:dyDescent="0.2">
      <c r="A144" s="184">
        <f>Upplýsingar!$E$14</f>
        <v>0</v>
      </c>
      <c r="B144" s="36" t="s">
        <v>9</v>
      </c>
      <c r="C144" s="36">
        <f>+Júní!B53</f>
        <v>0</v>
      </c>
      <c r="D144" s="36">
        <f>+Júní!C53</f>
        <v>0</v>
      </c>
    </row>
    <row r="145" spans="1:4" x14ac:dyDescent="0.2">
      <c r="A145" s="184">
        <f>Upplýsingar!$E$14</f>
        <v>0</v>
      </c>
      <c r="B145" s="36" t="s">
        <v>9</v>
      </c>
      <c r="C145" s="36">
        <f>+Júní!B54</f>
        <v>0</v>
      </c>
      <c r="D145" s="36">
        <f>+Júní!C54</f>
        <v>0</v>
      </c>
    </row>
    <row r="146" spans="1:4" x14ac:dyDescent="0.2">
      <c r="A146" s="184">
        <f>Upplýsingar!$E$14</f>
        <v>0</v>
      </c>
      <c r="B146" s="36" t="s">
        <v>9</v>
      </c>
      <c r="C146" s="36">
        <f>+Júní!B55</f>
        <v>0</v>
      </c>
      <c r="D146" s="36">
        <f>+Júní!C55</f>
        <v>0</v>
      </c>
    </row>
    <row r="147" spans="1:4" x14ac:dyDescent="0.2">
      <c r="A147" s="184">
        <f>Upplýsingar!$E$14</f>
        <v>0</v>
      </c>
      <c r="B147" s="36" t="s">
        <v>9</v>
      </c>
      <c r="C147" s="36">
        <f>+Júní!B56</f>
        <v>0</v>
      </c>
      <c r="D147" s="36">
        <f>+Júní!C56</f>
        <v>0</v>
      </c>
    </row>
    <row r="148" spans="1:4" x14ac:dyDescent="0.2">
      <c r="A148" s="184">
        <f>Upplýsingar!$E$14</f>
        <v>0</v>
      </c>
      <c r="B148" s="36" t="s">
        <v>9</v>
      </c>
      <c r="C148" s="36">
        <f>+Júní!B57</f>
        <v>0</v>
      </c>
      <c r="D148" s="36">
        <f>+Júní!C57</f>
        <v>0</v>
      </c>
    </row>
    <row r="149" spans="1:4" x14ac:dyDescent="0.2">
      <c r="A149" s="184">
        <f>Upplýsingar!$E$14</f>
        <v>0</v>
      </c>
      <c r="B149" s="36" t="s">
        <v>9</v>
      </c>
      <c r="C149" s="36">
        <f>+Júní!B58</f>
        <v>0</v>
      </c>
      <c r="D149" s="36">
        <f>+Júní!C58</f>
        <v>0</v>
      </c>
    </row>
    <row r="150" spans="1:4" x14ac:dyDescent="0.2">
      <c r="A150" s="184">
        <f>Upplýsingar!$E$14</f>
        <v>0</v>
      </c>
      <c r="B150" s="36" t="s">
        <v>9</v>
      </c>
      <c r="C150" s="36">
        <f>+Júní!B59</f>
        <v>0</v>
      </c>
      <c r="D150" s="36">
        <f>+Júní!C59</f>
        <v>0</v>
      </c>
    </row>
    <row r="151" spans="1:4" x14ac:dyDescent="0.2">
      <c r="A151" s="184">
        <f>Upplýsingar!$E$14</f>
        <v>0</v>
      </c>
      <c r="B151" s="36" t="s">
        <v>9</v>
      </c>
      <c r="C151" s="36">
        <f>+Júní!B60</f>
        <v>0</v>
      </c>
      <c r="D151" s="36">
        <f>+Júní!C60</f>
        <v>0</v>
      </c>
    </row>
    <row r="152" spans="1:4" x14ac:dyDescent="0.2">
      <c r="A152" s="184">
        <f>Upplýsingar!$E$14</f>
        <v>0</v>
      </c>
      <c r="B152" s="36" t="s">
        <v>9</v>
      </c>
      <c r="C152" s="36">
        <f>+Júní!B61</f>
        <v>0</v>
      </c>
      <c r="D152" s="36">
        <f>+Júní!C61</f>
        <v>0</v>
      </c>
    </row>
    <row r="153" spans="1:4" x14ac:dyDescent="0.2">
      <c r="A153" s="184">
        <f>Upplýsingar!$E$14</f>
        <v>0</v>
      </c>
      <c r="B153" s="36" t="s">
        <v>9</v>
      </c>
      <c r="C153" s="36">
        <f>+Júní!B62</f>
        <v>0</v>
      </c>
      <c r="D153" s="36">
        <f>+Júní!C62</f>
        <v>0</v>
      </c>
    </row>
    <row r="154" spans="1:4" x14ac:dyDescent="0.2">
      <c r="A154" s="184">
        <f>Upplýsingar!$E$14</f>
        <v>0</v>
      </c>
      <c r="B154" s="36" t="s">
        <v>9</v>
      </c>
      <c r="C154" s="36">
        <f>+Júní!B63</f>
        <v>0</v>
      </c>
      <c r="D154" s="36">
        <f>+Júní!C63</f>
        <v>0</v>
      </c>
    </row>
    <row r="155" spans="1:4" x14ac:dyDescent="0.2">
      <c r="A155" s="184">
        <f>Upplýsingar!$E$14</f>
        <v>0</v>
      </c>
      <c r="B155" s="36" t="s">
        <v>9</v>
      </c>
      <c r="C155" s="36">
        <f>+Júní!B64</f>
        <v>0</v>
      </c>
      <c r="D155" s="36">
        <f>+Júní!C64</f>
        <v>0</v>
      </c>
    </row>
    <row r="156" spans="1:4" x14ac:dyDescent="0.2">
      <c r="A156" s="184">
        <f>Upplýsingar!$E$14</f>
        <v>0</v>
      </c>
      <c r="B156" s="36" t="s">
        <v>9</v>
      </c>
      <c r="C156" s="36">
        <f>+Júní!B65</f>
        <v>0</v>
      </c>
      <c r="D156" s="36">
        <f>+Júní!C65</f>
        <v>0</v>
      </c>
    </row>
    <row r="157" spans="1:4" x14ac:dyDescent="0.2">
      <c r="A157" s="185">
        <f>Upplýsingar!$E$14</f>
        <v>0</v>
      </c>
      <c r="B157" s="37" t="s">
        <v>9</v>
      </c>
      <c r="C157" s="37">
        <f>+Júní!B66</f>
        <v>0</v>
      </c>
      <c r="D157" s="37">
        <f>+Júní!C66</f>
        <v>0</v>
      </c>
    </row>
    <row r="158" spans="1:4" x14ac:dyDescent="0.2">
      <c r="A158" s="184">
        <f>Upplýsingar!$E$14</f>
        <v>0</v>
      </c>
      <c r="B158" s="36" t="s">
        <v>10</v>
      </c>
      <c r="C158" s="36" t="str">
        <f>+Júlí!B41</f>
        <v>Pakkaferðir sem tiheyra tryggingaskyldu annarra seljenda</v>
      </c>
      <c r="D158" s="36">
        <f>+Júlí!C41</f>
        <v>0</v>
      </c>
    </row>
    <row r="159" spans="1:4" x14ac:dyDescent="0.2">
      <c r="A159" s="184">
        <f>Upplýsingar!$E$14</f>
        <v>0</v>
      </c>
      <c r="B159" s="36" t="s">
        <v>10</v>
      </c>
      <c r="C159" s="36" t="str">
        <f>+Júlí!B42</f>
        <v>Dagsferðir</v>
      </c>
      <c r="D159" s="36">
        <f>+Júlí!C42</f>
        <v>0</v>
      </c>
    </row>
    <row r="160" spans="1:4" x14ac:dyDescent="0.2">
      <c r="A160" s="184">
        <f>Upplýsingar!$E$14</f>
        <v>0</v>
      </c>
      <c r="B160" s="36" t="s">
        <v>10</v>
      </c>
      <c r="C160" s="36" t="str">
        <f>+Júlí!B43</f>
        <v>Húsaleiga</v>
      </c>
      <c r="D160" s="36">
        <f>+Júlí!C43</f>
        <v>0</v>
      </c>
    </row>
    <row r="161" spans="1:4" x14ac:dyDescent="0.2">
      <c r="A161" s="184">
        <f>Upplýsingar!$E$14</f>
        <v>0</v>
      </c>
      <c r="B161" s="36" t="s">
        <v>10</v>
      </c>
      <c r="C161" s="36" t="str">
        <f>+Júlí!B44</f>
        <v>Vörusala</v>
      </c>
      <c r="D161" s="36">
        <f>+Júlí!C44</f>
        <v>0</v>
      </c>
    </row>
    <row r="162" spans="1:4" x14ac:dyDescent="0.2">
      <c r="A162" s="184">
        <f>Upplýsingar!$E$14</f>
        <v>0</v>
      </c>
      <c r="B162" s="36" t="s">
        <v>10</v>
      </c>
      <c r="C162" s="36" t="str">
        <f>+Júlí!B45</f>
        <v>Stakir flugmiðar</v>
      </c>
      <c r="D162" s="36">
        <f>+Júlí!C45</f>
        <v>0</v>
      </c>
    </row>
    <row r="163" spans="1:4" x14ac:dyDescent="0.2">
      <c r="A163" s="184">
        <f>Upplýsingar!$E$14</f>
        <v>0</v>
      </c>
      <c r="B163" s="36" t="s">
        <v>10</v>
      </c>
      <c r="C163" s="36" t="str">
        <f>+Júlí!B46</f>
        <v>Gisting sem ekki er seld með annarri þjónustu</v>
      </c>
      <c r="D163" s="36">
        <f>+Júlí!C46</f>
        <v>0</v>
      </c>
    </row>
    <row r="164" spans="1:4" x14ac:dyDescent="0.2">
      <c r="A164" s="184">
        <f>Upplýsingar!$E$14</f>
        <v>0</v>
      </c>
      <c r="B164" s="36" t="s">
        <v>10</v>
      </c>
      <c r="C164" s="36" t="str">
        <f>+Júlí!B47</f>
        <v>Veiðileyfi (ef gisting er innifalin er veltan tryggingaskyld)</v>
      </c>
      <c r="D164" s="36">
        <f>+Júlí!C47</f>
        <v>0</v>
      </c>
    </row>
    <row r="165" spans="1:4" x14ac:dyDescent="0.2">
      <c r="A165" s="184">
        <f>Upplýsingar!$E$14</f>
        <v>0</v>
      </c>
      <c r="B165" s="36" t="s">
        <v>10</v>
      </c>
      <c r="C165" s="36" t="str">
        <f>+Júlí!B48</f>
        <v>Annað - (hvað)</v>
      </c>
      <c r="D165" s="36">
        <f>+Júlí!C48</f>
        <v>0</v>
      </c>
    </row>
    <row r="166" spans="1:4" x14ac:dyDescent="0.2">
      <c r="A166" s="184">
        <f>Upplýsingar!$E$14</f>
        <v>0</v>
      </c>
      <c r="B166" s="36" t="s">
        <v>10</v>
      </c>
      <c r="C166" s="36">
        <f>+Júlí!B49</f>
        <v>0</v>
      </c>
      <c r="D166" s="36">
        <f>+Júlí!C49</f>
        <v>0</v>
      </c>
    </row>
    <row r="167" spans="1:4" x14ac:dyDescent="0.2">
      <c r="A167" s="184">
        <f>Upplýsingar!$E$14</f>
        <v>0</v>
      </c>
      <c r="B167" s="36" t="s">
        <v>10</v>
      </c>
      <c r="C167" s="36">
        <f>+Júlí!B50</f>
        <v>0</v>
      </c>
      <c r="D167" s="36">
        <f>+Júlí!C50</f>
        <v>0</v>
      </c>
    </row>
    <row r="168" spans="1:4" x14ac:dyDescent="0.2">
      <c r="A168" s="184">
        <f>Upplýsingar!$E$14</f>
        <v>0</v>
      </c>
      <c r="B168" s="36" t="s">
        <v>10</v>
      </c>
      <c r="C168" s="36">
        <f>+Júlí!B51</f>
        <v>0</v>
      </c>
      <c r="D168" s="36">
        <f>+Júlí!C51</f>
        <v>0</v>
      </c>
    </row>
    <row r="169" spans="1:4" x14ac:dyDescent="0.2">
      <c r="A169" s="184">
        <f>Upplýsingar!$E$14</f>
        <v>0</v>
      </c>
      <c r="B169" s="36" t="s">
        <v>10</v>
      </c>
      <c r="C169" s="36">
        <f>+Júlí!B52</f>
        <v>0</v>
      </c>
      <c r="D169" s="36">
        <f>+Júlí!C52</f>
        <v>0</v>
      </c>
    </row>
    <row r="170" spans="1:4" x14ac:dyDescent="0.2">
      <c r="A170" s="184">
        <f>Upplýsingar!$E$14</f>
        <v>0</v>
      </c>
      <c r="B170" s="36" t="s">
        <v>10</v>
      </c>
      <c r="C170" s="36">
        <f>+Júlí!B53</f>
        <v>0</v>
      </c>
      <c r="D170" s="36">
        <f>+Júlí!C53</f>
        <v>0</v>
      </c>
    </row>
    <row r="171" spans="1:4" x14ac:dyDescent="0.2">
      <c r="A171" s="184">
        <f>Upplýsingar!$E$14</f>
        <v>0</v>
      </c>
      <c r="B171" s="36" t="s">
        <v>10</v>
      </c>
      <c r="C171" s="36">
        <f>+Júlí!B54</f>
        <v>0</v>
      </c>
      <c r="D171" s="36">
        <f>+Júlí!C54</f>
        <v>0</v>
      </c>
    </row>
    <row r="172" spans="1:4" x14ac:dyDescent="0.2">
      <c r="A172" s="184">
        <f>Upplýsingar!$E$14</f>
        <v>0</v>
      </c>
      <c r="B172" s="36" t="s">
        <v>10</v>
      </c>
      <c r="C172" s="36">
        <f>+Júlí!B55</f>
        <v>0</v>
      </c>
      <c r="D172" s="36">
        <f>+Júlí!C55</f>
        <v>0</v>
      </c>
    </row>
    <row r="173" spans="1:4" x14ac:dyDescent="0.2">
      <c r="A173" s="184">
        <f>Upplýsingar!$E$14</f>
        <v>0</v>
      </c>
      <c r="B173" s="36" t="s">
        <v>10</v>
      </c>
      <c r="C173" s="36">
        <f>+Júlí!B56</f>
        <v>0</v>
      </c>
      <c r="D173" s="36">
        <f>+Júlí!C56</f>
        <v>0</v>
      </c>
    </row>
    <row r="174" spans="1:4" x14ac:dyDescent="0.2">
      <c r="A174" s="184">
        <f>Upplýsingar!$E$14</f>
        <v>0</v>
      </c>
      <c r="B174" s="36" t="s">
        <v>10</v>
      </c>
      <c r="C174" s="36">
        <f>+Júlí!B57</f>
        <v>0</v>
      </c>
      <c r="D174" s="36">
        <f>+Júlí!C57</f>
        <v>0</v>
      </c>
    </row>
    <row r="175" spans="1:4" x14ac:dyDescent="0.2">
      <c r="A175" s="184">
        <f>Upplýsingar!$E$14</f>
        <v>0</v>
      </c>
      <c r="B175" s="36" t="s">
        <v>10</v>
      </c>
      <c r="C175" s="36">
        <f>+Júlí!B58</f>
        <v>0</v>
      </c>
      <c r="D175" s="36">
        <f>+Júlí!C58</f>
        <v>0</v>
      </c>
    </row>
    <row r="176" spans="1:4" x14ac:dyDescent="0.2">
      <c r="A176" s="184">
        <f>Upplýsingar!$E$14</f>
        <v>0</v>
      </c>
      <c r="B176" s="36" t="s">
        <v>10</v>
      </c>
      <c r="C176" s="36">
        <f>+Júlí!B59</f>
        <v>0</v>
      </c>
      <c r="D176" s="36">
        <f>+Júlí!C59</f>
        <v>0</v>
      </c>
    </row>
    <row r="177" spans="1:4" x14ac:dyDescent="0.2">
      <c r="A177" s="184">
        <f>Upplýsingar!$E$14</f>
        <v>0</v>
      </c>
      <c r="B177" s="36" t="s">
        <v>10</v>
      </c>
      <c r="C177" s="36">
        <f>+Júlí!B60</f>
        <v>0</v>
      </c>
      <c r="D177" s="36">
        <f>+Júlí!C60</f>
        <v>0</v>
      </c>
    </row>
    <row r="178" spans="1:4" x14ac:dyDescent="0.2">
      <c r="A178" s="184">
        <f>Upplýsingar!$E$14</f>
        <v>0</v>
      </c>
      <c r="B178" s="36" t="s">
        <v>10</v>
      </c>
      <c r="C178" s="36">
        <f>+Júlí!B61</f>
        <v>0</v>
      </c>
      <c r="D178" s="36">
        <f>+Júlí!C61</f>
        <v>0</v>
      </c>
    </row>
    <row r="179" spans="1:4" x14ac:dyDescent="0.2">
      <c r="A179" s="184">
        <f>Upplýsingar!$E$14</f>
        <v>0</v>
      </c>
      <c r="B179" s="36" t="s">
        <v>10</v>
      </c>
      <c r="C179" s="36">
        <f>+Júlí!B62</f>
        <v>0</v>
      </c>
      <c r="D179" s="36">
        <f>+Júlí!C62</f>
        <v>0</v>
      </c>
    </row>
    <row r="180" spans="1:4" x14ac:dyDescent="0.2">
      <c r="A180" s="184">
        <f>Upplýsingar!$E$14</f>
        <v>0</v>
      </c>
      <c r="B180" s="36" t="s">
        <v>10</v>
      </c>
      <c r="C180" s="36">
        <f>+Júlí!B63</f>
        <v>0</v>
      </c>
      <c r="D180" s="36">
        <f>+Júlí!C63</f>
        <v>0</v>
      </c>
    </row>
    <row r="181" spans="1:4" x14ac:dyDescent="0.2">
      <c r="A181" s="184">
        <f>Upplýsingar!$E$14</f>
        <v>0</v>
      </c>
      <c r="B181" s="36" t="s">
        <v>10</v>
      </c>
      <c r="C181" s="36">
        <f>+Júlí!B64</f>
        <v>0</v>
      </c>
      <c r="D181" s="36">
        <f>+Júlí!C64</f>
        <v>0</v>
      </c>
    </row>
    <row r="182" spans="1:4" x14ac:dyDescent="0.2">
      <c r="A182" s="184">
        <f>Upplýsingar!$E$14</f>
        <v>0</v>
      </c>
      <c r="B182" s="36" t="s">
        <v>10</v>
      </c>
      <c r="C182" s="36">
        <f>+Júlí!B65</f>
        <v>0</v>
      </c>
      <c r="D182" s="36">
        <f>+Júlí!C65</f>
        <v>0</v>
      </c>
    </row>
    <row r="183" spans="1:4" x14ac:dyDescent="0.2">
      <c r="A183" s="185">
        <f>Upplýsingar!$E$14</f>
        <v>0</v>
      </c>
      <c r="B183" s="37" t="s">
        <v>10</v>
      </c>
      <c r="C183" s="37">
        <f>+Júlí!B66</f>
        <v>0</v>
      </c>
      <c r="D183" s="37">
        <f>+Júlí!C66</f>
        <v>0</v>
      </c>
    </row>
    <row r="184" spans="1:4" x14ac:dyDescent="0.2">
      <c r="A184" s="184">
        <f>Upplýsingar!$E$14</f>
        <v>0</v>
      </c>
      <c r="B184" s="36" t="s">
        <v>11</v>
      </c>
      <c r="C184" s="36" t="str">
        <f>+Ágúst!B41</f>
        <v>Pakkaferðir sem tiheyra tryggingaskyldu annarra seljenda</v>
      </c>
      <c r="D184" s="36">
        <f>+Ágúst!C41</f>
        <v>0</v>
      </c>
    </row>
    <row r="185" spans="1:4" x14ac:dyDescent="0.2">
      <c r="A185" s="184">
        <f>Upplýsingar!$E$14</f>
        <v>0</v>
      </c>
      <c r="B185" s="36" t="s">
        <v>11</v>
      </c>
      <c r="C185" s="36" t="str">
        <f>+Ágúst!B42</f>
        <v>Dagsferðir</v>
      </c>
      <c r="D185" s="36">
        <f>+Ágúst!C42</f>
        <v>0</v>
      </c>
    </row>
    <row r="186" spans="1:4" x14ac:dyDescent="0.2">
      <c r="A186" s="184">
        <f>Upplýsingar!$E$14</f>
        <v>0</v>
      </c>
      <c r="B186" s="36" t="s">
        <v>11</v>
      </c>
      <c r="C186" s="36" t="str">
        <f>+Ágúst!B43</f>
        <v>Húsaleiga</v>
      </c>
      <c r="D186" s="36">
        <f>+Ágúst!C43</f>
        <v>0</v>
      </c>
    </row>
    <row r="187" spans="1:4" x14ac:dyDescent="0.2">
      <c r="A187" s="184">
        <f>Upplýsingar!$E$14</f>
        <v>0</v>
      </c>
      <c r="B187" s="36" t="s">
        <v>11</v>
      </c>
      <c r="C187" s="36" t="str">
        <f>+Ágúst!B44</f>
        <v>Vörusala</v>
      </c>
      <c r="D187" s="36">
        <f>+Ágúst!C44</f>
        <v>0</v>
      </c>
    </row>
    <row r="188" spans="1:4" x14ac:dyDescent="0.2">
      <c r="A188" s="184">
        <f>Upplýsingar!$E$14</f>
        <v>0</v>
      </c>
      <c r="B188" s="36" t="s">
        <v>11</v>
      </c>
      <c r="C188" s="36" t="str">
        <f>+Ágúst!B45</f>
        <v>Stakir flugmiðar</v>
      </c>
      <c r="D188" s="36">
        <f>+Ágúst!C45</f>
        <v>0</v>
      </c>
    </row>
    <row r="189" spans="1:4" x14ac:dyDescent="0.2">
      <c r="A189" s="184">
        <f>Upplýsingar!$E$14</f>
        <v>0</v>
      </c>
      <c r="B189" s="36" t="s">
        <v>11</v>
      </c>
      <c r="C189" s="36" t="str">
        <f>+Ágúst!B46</f>
        <v>Gisting sem ekki er seld með annarri þjónustu</v>
      </c>
      <c r="D189" s="36">
        <f>+Ágúst!C46</f>
        <v>0</v>
      </c>
    </row>
    <row r="190" spans="1:4" x14ac:dyDescent="0.2">
      <c r="A190" s="184">
        <f>Upplýsingar!$E$14</f>
        <v>0</v>
      </c>
      <c r="B190" s="36" t="s">
        <v>11</v>
      </c>
      <c r="C190" s="36" t="str">
        <f>+Ágúst!B47</f>
        <v>Veiðileyfi (ef gisting er innifalin er veltan tryggingaskyld)</v>
      </c>
      <c r="D190" s="36">
        <f>+Ágúst!C47</f>
        <v>0</v>
      </c>
    </row>
    <row r="191" spans="1:4" x14ac:dyDescent="0.2">
      <c r="A191" s="184">
        <f>Upplýsingar!$E$14</f>
        <v>0</v>
      </c>
      <c r="B191" s="36" t="s">
        <v>11</v>
      </c>
      <c r="C191" s="36" t="str">
        <f>+Ágúst!B48</f>
        <v>Annað - (hvað)</v>
      </c>
      <c r="D191" s="36">
        <f>+Ágúst!C48</f>
        <v>0</v>
      </c>
    </row>
    <row r="192" spans="1:4" x14ac:dyDescent="0.2">
      <c r="A192" s="184">
        <f>Upplýsingar!$E$14</f>
        <v>0</v>
      </c>
      <c r="B192" s="36" t="s">
        <v>11</v>
      </c>
      <c r="C192" s="36">
        <f>+Ágúst!B49</f>
        <v>0</v>
      </c>
      <c r="D192" s="36">
        <f>+Ágúst!C49</f>
        <v>0</v>
      </c>
    </row>
    <row r="193" spans="1:4" x14ac:dyDescent="0.2">
      <c r="A193" s="184">
        <f>Upplýsingar!$E$14</f>
        <v>0</v>
      </c>
      <c r="B193" s="36" t="s">
        <v>11</v>
      </c>
      <c r="C193" s="36">
        <f>+Ágúst!B50</f>
        <v>0</v>
      </c>
      <c r="D193" s="36">
        <f>+Ágúst!C50</f>
        <v>0</v>
      </c>
    </row>
    <row r="194" spans="1:4" x14ac:dyDescent="0.2">
      <c r="A194" s="184">
        <f>Upplýsingar!$E$14</f>
        <v>0</v>
      </c>
      <c r="B194" s="36" t="s">
        <v>11</v>
      </c>
      <c r="C194" s="36">
        <f>+Ágúst!B51</f>
        <v>0</v>
      </c>
      <c r="D194" s="36">
        <f>+Ágúst!C51</f>
        <v>0</v>
      </c>
    </row>
    <row r="195" spans="1:4" x14ac:dyDescent="0.2">
      <c r="A195" s="184">
        <f>Upplýsingar!$E$14</f>
        <v>0</v>
      </c>
      <c r="B195" s="36" t="s">
        <v>11</v>
      </c>
      <c r="C195" s="36">
        <f>+Ágúst!B52</f>
        <v>0</v>
      </c>
      <c r="D195" s="36">
        <f>+Ágúst!C52</f>
        <v>0</v>
      </c>
    </row>
    <row r="196" spans="1:4" x14ac:dyDescent="0.2">
      <c r="A196" s="184">
        <f>Upplýsingar!$E$14</f>
        <v>0</v>
      </c>
      <c r="B196" s="36" t="s">
        <v>11</v>
      </c>
      <c r="C196" s="36">
        <f>+Ágúst!B53</f>
        <v>0</v>
      </c>
      <c r="D196" s="36">
        <f>+Ágúst!C53</f>
        <v>0</v>
      </c>
    </row>
    <row r="197" spans="1:4" x14ac:dyDescent="0.2">
      <c r="A197" s="184">
        <f>Upplýsingar!$E$14</f>
        <v>0</v>
      </c>
      <c r="B197" s="36" t="s">
        <v>11</v>
      </c>
      <c r="C197" s="36">
        <f>+Ágúst!B54</f>
        <v>0</v>
      </c>
      <c r="D197" s="36">
        <f>+Ágúst!C54</f>
        <v>0</v>
      </c>
    </row>
    <row r="198" spans="1:4" x14ac:dyDescent="0.2">
      <c r="A198" s="184">
        <f>Upplýsingar!$E$14</f>
        <v>0</v>
      </c>
      <c r="B198" s="36" t="s">
        <v>11</v>
      </c>
      <c r="C198" s="36">
        <f>+Ágúst!B55</f>
        <v>0</v>
      </c>
      <c r="D198" s="36">
        <f>+Ágúst!C55</f>
        <v>0</v>
      </c>
    </row>
    <row r="199" spans="1:4" x14ac:dyDescent="0.2">
      <c r="A199" s="184">
        <f>Upplýsingar!$E$14</f>
        <v>0</v>
      </c>
      <c r="B199" s="36" t="s">
        <v>11</v>
      </c>
      <c r="C199" s="36">
        <f>+Ágúst!B56</f>
        <v>0</v>
      </c>
      <c r="D199" s="36">
        <f>+Ágúst!C56</f>
        <v>0</v>
      </c>
    </row>
    <row r="200" spans="1:4" x14ac:dyDescent="0.2">
      <c r="A200" s="184">
        <f>Upplýsingar!$E$14</f>
        <v>0</v>
      </c>
      <c r="B200" s="36" t="s">
        <v>11</v>
      </c>
      <c r="C200" s="36">
        <f>+Ágúst!B57</f>
        <v>0</v>
      </c>
      <c r="D200" s="36">
        <f>+Ágúst!C57</f>
        <v>0</v>
      </c>
    </row>
    <row r="201" spans="1:4" x14ac:dyDescent="0.2">
      <c r="A201" s="184">
        <f>Upplýsingar!$E$14</f>
        <v>0</v>
      </c>
      <c r="B201" s="36" t="s">
        <v>11</v>
      </c>
      <c r="C201" s="36">
        <f>+Ágúst!B58</f>
        <v>0</v>
      </c>
      <c r="D201" s="36">
        <f>+Ágúst!C58</f>
        <v>0</v>
      </c>
    </row>
    <row r="202" spans="1:4" x14ac:dyDescent="0.2">
      <c r="A202" s="184">
        <f>Upplýsingar!$E$14</f>
        <v>0</v>
      </c>
      <c r="B202" s="36" t="s">
        <v>11</v>
      </c>
      <c r="C202" s="36">
        <f>+Ágúst!B59</f>
        <v>0</v>
      </c>
      <c r="D202" s="36">
        <f>+Ágúst!C59</f>
        <v>0</v>
      </c>
    </row>
    <row r="203" spans="1:4" x14ac:dyDescent="0.2">
      <c r="A203" s="184">
        <f>Upplýsingar!$E$14</f>
        <v>0</v>
      </c>
      <c r="B203" s="36" t="s">
        <v>11</v>
      </c>
      <c r="C203" s="36">
        <f>+Ágúst!B60</f>
        <v>0</v>
      </c>
      <c r="D203" s="36">
        <f>+Ágúst!C60</f>
        <v>0</v>
      </c>
    </row>
    <row r="204" spans="1:4" x14ac:dyDescent="0.2">
      <c r="A204" s="184">
        <f>Upplýsingar!$E$14</f>
        <v>0</v>
      </c>
      <c r="B204" s="36" t="s">
        <v>11</v>
      </c>
      <c r="C204" s="36">
        <f>+Ágúst!B61</f>
        <v>0</v>
      </c>
      <c r="D204" s="36">
        <f>+Ágúst!C61</f>
        <v>0</v>
      </c>
    </row>
    <row r="205" spans="1:4" x14ac:dyDescent="0.2">
      <c r="A205" s="184">
        <f>Upplýsingar!$E$14</f>
        <v>0</v>
      </c>
      <c r="B205" s="36" t="s">
        <v>11</v>
      </c>
      <c r="C205" s="36">
        <f>+Ágúst!B62</f>
        <v>0</v>
      </c>
      <c r="D205" s="36">
        <f>+Ágúst!C62</f>
        <v>0</v>
      </c>
    </row>
    <row r="206" spans="1:4" x14ac:dyDescent="0.2">
      <c r="A206" s="184">
        <f>Upplýsingar!$E$14</f>
        <v>0</v>
      </c>
      <c r="B206" s="36" t="s">
        <v>11</v>
      </c>
      <c r="C206" s="36">
        <f>+Ágúst!B63</f>
        <v>0</v>
      </c>
      <c r="D206" s="36">
        <f>+Ágúst!C63</f>
        <v>0</v>
      </c>
    </row>
    <row r="207" spans="1:4" x14ac:dyDescent="0.2">
      <c r="A207" s="184">
        <f>Upplýsingar!$E$14</f>
        <v>0</v>
      </c>
      <c r="B207" s="36" t="s">
        <v>11</v>
      </c>
      <c r="C207" s="36">
        <f>+Ágúst!B64</f>
        <v>0</v>
      </c>
      <c r="D207" s="36">
        <f>+Ágúst!C64</f>
        <v>0</v>
      </c>
    </row>
    <row r="208" spans="1:4" x14ac:dyDescent="0.2">
      <c r="A208" s="184">
        <f>Upplýsingar!$E$14</f>
        <v>0</v>
      </c>
      <c r="B208" s="36" t="s">
        <v>11</v>
      </c>
      <c r="C208" s="36">
        <f>+Ágúst!B65</f>
        <v>0</v>
      </c>
      <c r="D208" s="36">
        <f>+Ágúst!C65</f>
        <v>0</v>
      </c>
    </row>
    <row r="209" spans="1:4" x14ac:dyDescent="0.2">
      <c r="A209" s="185">
        <f>Upplýsingar!$E$14</f>
        <v>0</v>
      </c>
      <c r="B209" s="37" t="s">
        <v>11</v>
      </c>
      <c r="C209" s="37">
        <f>+Ágúst!B66</f>
        <v>0</v>
      </c>
      <c r="D209" s="37">
        <f>+Ágúst!C66</f>
        <v>0</v>
      </c>
    </row>
    <row r="210" spans="1:4" x14ac:dyDescent="0.2">
      <c r="A210" s="184">
        <f>Upplýsingar!$E$14</f>
        <v>0</v>
      </c>
      <c r="B210" s="36" t="s">
        <v>13</v>
      </c>
      <c r="C210" s="36" t="str">
        <f>+September!B41</f>
        <v>Pakkaferðir sem tiheyra tryggingaskyldu annarra seljenda</v>
      </c>
      <c r="D210" s="36">
        <f>+September!C41</f>
        <v>0</v>
      </c>
    </row>
    <row r="211" spans="1:4" x14ac:dyDescent="0.2">
      <c r="A211" s="184">
        <f>Upplýsingar!$E$14</f>
        <v>0</v>
      </c>
      <c r="B211" s="36" t="s">
        <v>13</v>
      </c>
      <c r="C211" s="36" t="str">
        <f>+September!B42</f>
        <v>Dagsferðir</v>
      </c>
      <c r="D211" s="36">
        <f>+September!C42</f>
        <v>0</v>
      </c>
    </row>
    <row r="212" spans="1:4" x14ac:dyDescent="0.2">
      <c r="A212" s="184">
        <f>Upplýsingar!$E$14</f>
        <v>0</v>
      </c>
      <c r="B212" s="36" t="s">
        <v>13</v>
      </c>
      <c r="C212" s="36" t="str">
        <f>+September!B43</f>
        <v>Húsaleiga</v>
      </c>
      <c r="D212" s="36">
        <f>+September!C43</f>
        <v>0</v>
      </c>
    </row>
    <row r="213" spans="1:4" x14ac:dyDescent="0.2">
      <c r="A213" s="184">
        <f>Upplýsingar!$E$14</f>
        <v>0</v>
      </c>
      <c r="B213" s="36" t="s">
        <v>13</v>
      </c>
      <c r="C213" s="36" t="str">
        <f>+September!B44</f>
        <v>Vörusala</v>
      </c>
      <c r="D213" s="36">
        <f>+September!C44</f>
        <v>0</v>
      </c>
    </row>
    <row r="214" spans="1:4" x14ac:dyDescent="0.2">
      <c r="A214" s="184">
        <f>Upplýsingar!$E$14</f>
        <v>0</v>
      </c>
      <c r="B214" s="36" t="s">
        <v>13</v>
      </c>
      <c r="C214" s="36" t="str">
        <f>+September!B45</f>
        <v>Stakir flugmiðar</v>
      </c>
      <c r="D214" s="36">
        <f>+September!C45</f>
        <v>0</v>
      </c>
    </row>
    <row r="215" spans="1:4" x14ac:dyDescent="0.2">
      <c r="A215" s="184">
        <f>Upplýsingar!$E$14</f>
        <v>0</v>
      </c>
      <c r="B215" s="36" t="s">
        <v>13</v>
      </c>
      <c r="C215" s="36" t="str">
        <f>+September!B46</f>
        <v>Gisting sem ekki er seld með annarri þjónustu</v>
      </c>
      <c r="D215" s="36">
        <f>+September!C46</f>
        <v>0</v>
      </c>
    </row>
    <row r="216" spans="1:4" x14ac:dyDescent="0.2">
      <c r="A216" s="184">
        <f>Upplýsingar!$E$14</f>
        <v>0</v>
      </c>
      <c r="B216" s="36" t="s">
        <v>13</v>
      </c>
      <c r="C216" s="36" t="str">
        <f>+September!B47</f>
        <v>Veiðileyfi (ef gisting er innifalin er veltan tryggingaskyld)</v>
      </c>
      <c r="D216" s="36">
        <f>+September!C47</f>
        <v>0</v>
      </c>
    </row>
    <row r="217" spans="1:4" x14ac:dyDescent="0.2">
      <c r="A217" s="184">
        <f>Upplýsingar!$E$14</f>
        <v>0</v>
      </c>
      <c r="B217" s="36" t="s">
        <v>13</v>
      </c>
      <c r="C217" s="36" t="str">
        <f>+September!B48</f>
        <v>Annað - (hvað)</v>
      </c>
      <c r="D217" s="36">
        <f>+September!C48</f>
        <v>0</v>
      </c>
    </row>
    <row r="218" spans="1:4" x14ac:dyDescent="0.2">
      <c r="A218" s="184">
        <f>Upplýsingar!$E$14</f>
        <v>0</v>
      </c>
      <c r="B218" s="36" t="s">
        <v>13</v>
      </c>
      <c r="C218" s="36">
        <f>+September!B49</f>
        <v>0</v>
      </c>
      <c r="D218" s="36">
        <f>+September!C49</f>
        <v>0</v>
      </c>
    </row>
    <row r="219" spans="1:4" x14ac:dyDescent="0.2">
      <c r="A219" s="184">
        <f>Upplýsingar!$E$14</f>
        <v>0</v>
      </c>
      <c r="B219" s="36" t="s">
        <v>13</v>
      </c>
      <c r="C219" s="36">
        <f>+September!B50</f>
        <v>0</v>
      </c>
      <c r="D219" s="36">
        <f>+September!C50</f>
        <v>0</v>
      </c>
    </row>
    <row r="220" spans="1:4" x14ac:dyDescent="0.2">
      <c r="A220" s="184">
        <f>Upplýsingar!$E$14</f>
        <v>0</v>
      </c>
      <c r="B220" s="36" t="s">
        <v>13</v>
      </c>
      <c r="C220" s="36">
        <f>+September!B51</f>
        <v>0</v>
      </c>
      <c r="D220" s="36">
        <f>+September!C51</f>
        <v>0</v>
      </c>
    </row>
    <row r="221" spans="1:4" x14ac:dyDescent="0.2">
      <c r="A221" s="184">
        <f>Upplýsingar!$E$14</f>
        <v>0</v>
      </c>
      <c r="B221" s="36" t="s">
        <v>13</v>
      </c>
      <c r="C221" s="36">
        <f>+September!B52</f>
        <v>0</v>
      </c>
      <c r="D221" s="36">
        <f>+September!C52</f>
        <v>0</v>
      </c>
    </row>
    <row r="222" spans="1:4" x14ac:dyDescent="0.2">
      <c r="A222" s="184">
        <f>Upplýsingar!$E$14</f>
        <v>0</v>
      </c>
      <c r="B222" s="36" t="s">
        <v>13</v>
      </c>
      <c r="C222" s="36">
        <f>+September!B53</f>
        <v>0</v>
      </c>
      <c r="D222" s="36">
        <f>+September!C53</f>
        <v>0</v>
      </c>
    </row>
    <row r="223" spans="1:4" x14ac:dyDescent="0.2">
      <c r="A223" s="184">
        <f>Upplýsingar!$E$14</f>
        <v>0</v>
      </c>
      <c r="B223" s="36" t="s">
        <v>13</v>
      </c>
      <c r="C223" s="36">
        <f>+September!B54</f>
        <v>0</v>
      </c>
      <c r="D223" s="36">
        <f>+September!C54</f>
        <v>0</v>
      </c>
    </row>
    <row r="224" spans="1:4" x14ac:dyDescent="0.2">
      <c r="A224" s="184">
        <f>Upplýsingar!$E$14</f>
        <v>0</v>
      </c>
      <c r="B224" s="36" t="s">
        <v>13</v>
      </c>
      <c r="C224" s="36">
        <f>+September!B55</f>
        <v>0</v>
      </c>
      <c r="D224" s="36">
        <f>+September!C55</f>
        <v>0</v>
      </c>
    </row>
    <row r="225" spans="1:4" x14ac:dyDescent="0.2">
      <c r="A225" s="184">
        <f>Upplýsingar!$E$14</f>
        <v>0</v>
      </c>
      <c r="B225" s="36" t="s">
        <v>13</v>
      </c>
      <c r="C225" s="36">
        <f>+September!B56</f>
        <v>0</v>
      </c>
      <c r="D225" s="36">
        <f>+September!C56</f>
        <v>0</v>
      </c>
    </row>
    <row r="226" spans="1:4" x14ac:dyDescent="0.2">
      <c r="A226" s="184">
        <f>Upplýsingar!$E$14</f>
        <v>0</v>
      </c>
      <c r="B226" s="36" t="s">
        <v>13</v>
      </c>
      <c r="C226" s="36">
        <f>+September!B57</f>
        <v>0</v>
      </c>
      <c r="D226" s="36">
        <f>+September!C57</f>
        <v>0</v>
      </c>
    </row>
    <row r="227" spans="1:4" x14ac:dyDescent="0.2">
      <c r="A227" s="184">
        <f>Upplýsingar!$E$14</f>
        <v>0</v>
      </c>
      <c r="B227" s="36" t="s">
        <v>13</v>
      </c>
      <c r="C227" s="36">
        <f>+September!B58</f>
        <v>0</v>
      </c>
      <c r="D227" s="36">
        <f>+September!C58</f>
        <v>0</v>
      </c>
    </row>
    <row r="228" spans="1:4" x14ac:dyDescent="0.2">
      <c r="A228" s="184">
        <f>Upplýsingar!$E$14</f>
        <v>0</v>
      </c>
      <c r="B228" s="36" t="s">
        <v>13</v>
      </c>
      <c r="C228" s="36">
        <f>+September!B59</f>
        <v>0</v>
      </c>
      <c r="D228" s="36">
        <f>+September!C59</f>
        <v>0</v>
      </c>
    </row>
    <row r="229" spans="1:4" x14ac:dyDescent="0.2">
      <c r="A229" s="184">
        <f>Upplýsingar!$E$14</f>
        <v>0</v>
      </c>
      <c r="B229" s="36" t="s">
        <v>13</v>
      </c>
      <c r="C229" s="36">
        <f>+September!B60</f>
        <v>0</v>
      </c>
      <c r="D229" s="36">
        <f>+September!C60</f>
        <v>0</v>
      </c>
    </row>
    <row r="230" spans="1:4" x14ac:dyDescent="0.2">
      <c r="A230" s="184">
        <f>Upplýsingar!$E$14</f>
        <v>0</v>
      </c>
      <c r="B230" s="36" t="s">
        <v>13</v>
      </c>
      <c r="C230" s="36">
        <f>+September!B61</f>
        <v>0</v>
      </c>
      <c r="D230" s="36">
        <f>+September!C61</f>
        <v>0</v>
      </c>
    </row>
    <row r="231" spans="1:4" x14ac:dyDescent="0.2">
      <c r="A231" s="184">
        <f>Upplýsingar!$E$14</f>
        <v>0</v>
      </c>
      <c r="B231" s="36" t="s">
        <v>13</v>
      </c>
      <c r="C231" s="36">
        <f>+September!B62</f>
        <v>0</v>
      </c>
      <c r="D231" s="36">
        <f>+September!C62</f>
        <v>0</v>
      </c>
    </row>
    <row r="232" spans="1:4" x14ac:dyDescent="0.2">
      <c r="A232" s="184">
        <f>Upplýsingar!$E$14</f>
        <v>0</v>
      </c>
      <c r="B232" s="36" t="s">
        <v>13</v>
      </c>
      <c r="C232" s="36">
        <f>+September!B63</f>
        <v>0</v>
      </c>
      <c r="D232" s="36">
        <f>+September!C63</f>
        <v>0</v>
      </c>
    </row>
    <row r="233" spans="1:4" x14ac:dyDescent="0.2">
      <c r="A233" s="184">
        <f>Upplýsingar!$E$14</f>
        <v>0</v>
      </c>
      <c r="B233" s="36" t="s">
        <v>13</v>
      </c>
      <c r="C233" s="36">
        <f>+September!B64</f>
        <v>0</v>
      </c>
      <c r="D233" s="36">
        <f>+September!C64</f>
        <v>0</v>
      </c>
    </row>
    <row r="234" spans="1:4" x14ac:dyDescent="0.2">
      <c r="A234" s="184">
        <f>Upplýsingar!$E$14</f>
        <v>0</v>
      </c>
      <c r="B234" s="36" t="s">
        <v>13</v>
      </c>
      <c r="C234" s="36">
        <f>+September!B65</f>
        <v>0</v>
      </c>
      <c r="D234" s="36">
        <f>+September!C65</f>
        <v>0</v>
      </c>
    </row>
    <row r="235" spans="1:4" x14ac:dyDescent="0.2">
      <c r="A235" s="185">
        <f>Upplýsingar!$E$14</f>
        <v>0</v>
      </c>
      <c r="B235" s="37" t="s">
        <v>13</v>
      </c>
      <c r="C235" s="37">
        <f>+September!B66</f>
        <v>0</v>
      </c>
      <c r="D235" s="37">
        <f>+September!C66</f>
        <v>0</v>
      </c>
    </row>
    <row r="236" spans="1:4" x14ac:dyDescent="0.2">
      <c r="A236" s="184">
        <f>Upplýsingar!$E$14</f>
        <v>0</v>
      </c>
      <c r="B236" s="36" t="s">
        <v>12</v>
      </c>
      <c r="C236" s="36" t="str">
        <f>+Október!B41</f>
        <v>Pakkaferðir sem tiheyra tryggingaskyldu annarra seljenda</v>
      </c>
      <c r="D236" s="36">
        <f>+Október!C41</f>
        <v>0</v>
      </c>
    </row>
    <row r="237" spans="1:4" x14ac:dyDescent="0.2">
      <c r="A237" s="184">
        <f>Upplýsingar!$E$14</f>
        <v>0</v>
      </c>
      <c r="B237" s="36" t="s">
        <v>12</v>
      </c>
      <c r="C237" s="36" t="str">
        <f>+Október!B42</f>
        <v>Dagsferðir</v>
      </c>
      <c r="D237" s="36">
        <f>+Október!C42</f>
        <v>0</v>
      </c>
    </row>
    <row r="238" spans="1:4" x14ac:dyDescent="0.2">
      <c r="A238" s="184">
        <f>Upplýsingar!$E$14</f>
        <v>0</v>
      </c>
      <c r="B238" s="36" t="s">
        <v>12</v>
      </c>
      <c r="C238" s="36" t="str">
        <f>+Október!B43</f>
        <v>Húsaleiga</v>
      </c>
      <c r="D238" s="36">
        <f>+Október!C43</f>
        <v>0</v>
      </c>
    </row>
    <row r="239" spans="1:4" x14ac:dyDescent="0.2">
      <c r="A239" s="184">
        <f>Upplýsingar!$E$14</f>
        <v>0</v>
      </c>
      <c r="B239" s="36" t="s">
        <v>12</v>
      </c>
      <c r="C239" s="36" t="str">
        <f>+Október!B44</f>
        <v>Vörusala</v>
      </c>
      <c r="D239" s="36">
        <f>+Október!C44</f>
        <v>0</v>
      </c>
    </row>
    <row r="240" spans="1:4" x14ac:dyDescent="0.2">
      <c r="A240" s="184">
        <f>Upplýsingar!$E$14</f>
        <v>0</v>
      </c>
      <c r="B240" s="36" t="s">
        <v>12</v>
      </c>
      <c r="C240" s="36" t="str">
        <f>+Október!B45</f>
        <v>Stakir flugmiðar</v>
      </c>
      <c r="D240" s="36">
        <f>+Október!C45</f>
        <v>0</v>
      </c>
    </row>
    <row r="241" spans="1:4" x14ac:dyDescent="0.2">
      <c r="A241" s="184">
        <f>Upplýsingar!$E$14</f>
        <v>0</v>
      </c>
      <c r="B241" s="36" t="s">
        <v>12</v>
      </c>
      <c r="C241" s="36" t="str">
        <f>+Október!B46</f>
        <v>Gisting sem ekki er seld með annarri þjónustu</v>
      </c>
      <c r="D241" s="36">
        <f>+Október!C46</f>
        <v>0</v>
      </c>
    </row>
    <row r="242" spans="1:4" x14ac:dyDescent="0.2">
      <c r="A242" s="184">
        <f>Upplýsingar!$E$14</f>
        <v>0</v>
      </c>
      <c r="B242" s="36" t="s">
        <v>12</v>
      </c>
      <c r="C242" s="36" t="str">
        <f>+Október!B47</f>
        <v>Veiðileyfi (ef gisting er innifalin er veltan tryggingaskyld)</v>
      </c>
      <c r="D242" s="36">
        <f>+Október!C47</f>
        <v>0</v>
      </c>
    </row>
    <row r="243" spans="1:4" x14ac:dyDescent="0.2">
      <c r="A243" s="184">
        <f>Upplýsingar!$E$14</f>
        <v>0</v>
      </c>
      <c r="B243" s="36" t="s">
        <v>12</v>
      </c>
      <c r="C243" s="36" t="str">
        <f>+Október!B48</f>
        <v>Annað - (hvað)</v>
      </c>
      <c r="D243" s="36">
        <f>+Október!C48</f>
        <v>0</v>
      </c>
    </row>
    <row r="244" spans="1:4" x14ac:dyDescent="0.2">
      <c r="A244" s="184">
        <f>Upplýsingar!$E$14</f>
        <v>0</v>
      </c>
      <c r="B244" s="36" t="s">
        <v>12</v>
      </c>
      <c r="C244" s="36">
        <f>+Október!B49</f>
        <v>0</v>
      </c>
      <c r="D244" s="36">
        <f>+Október!C49</f>
        <v>0</v>
      </c>
    </row>
    <row r="245" spans="1:4" x14ac:dyDescent="0.2">
      <c r="A245" s="184">
        <f>Upplýsingar!$E$14</f>
        <v>0</v>
      </c>
      <c r="B245" s="36" t="s">
        <v>12</v>
      </c>
      <c r="C245" s="36">
        <f>+Október!B50</f>
        <v>0</v>
      </c>
      <c r="D245" s="36">
        <f>+Október!C50</f>
        <v>0</v>
      </c>
    </row>
    <row r="246" spans="1:4" x14ac:dyDescent="0.2">
      <c r="A246" s="184">
        <f>Upplýsingar!$E$14</f>
        <v>0</v>
      </c>
      <c r="B246" s="36" t="s">
        <v>12</v>
      </c>
      <c r="C246" s="36">
        <f>+Október!B51</f>
        <v>0</v>
      </c>
      <c r="D246" s="36">
        <f>+Október!C51</f>
        <v>0</v>
      </c>
    </row>
    <row r="247" spans="1:4" x14ac:dyDescent="0.2">
      <c r="A247" s="184">
        <f>Upplýsingar!$E$14</f>
        <v>0</v>
      </c>
      <c r="B247" s="36" t="s">
        <v>12</v>
      </c>
      <c r="C247" s="36">
        <f>+Október!B52</f>
        <v>0</v>
      </c>
      <c r="D247" s="36">
        <f>+Október!C52</f>
        <v>0</v>
      </c>
    </row>
    <row r="248" spans="1:4" x14ac:dyDescent="0.2">
      <c r="A248" s="184">
        <f>Upplýsingar!$E$14</f>
        <v>0</v>
      </c>
      <c r="B248" s="36" t="s">
        <v>12</v>
      </c>
      <c r="C248" s="36">
        <f>+Október!B53</f>
        <v>0</v>
      </c>
      <c r="D248" s="36">
        <f>+Október!C53</f>
        <v>0</v>
      </c>
    </row>
    <row r="249" spans="1:4" x14ac:dyDescent="0.2">
      <c r="A249" s="184">
        <f>Upplýsingar!$E$14</f>
        <v>0</v>
      </c>
      <c r="B249" s="36" t="s">
        <v>12</v>
      </c>
      <c r="C249" s="36">
        <f>+Október!B54</f>
        <v>0</v>
      </c>
      <c r="D249" s="36">
        <f>+Október!C54</f>
        <v>0</v>
      </c>
    </row>
    <row r="250" spans="1:4" x14ac:dyDescent="0.2">
      <c r="A250" s="184">
        <f>Upplýsingar!$E$14</f>
        <v>0</v>
      </c>
      <c r="B250" s="36" t="s">
        <v>12</v>
      </c>
      <c r="C250" s="36">
        <f>+Október!B55</f>
        <v>0</v>
      </c>
      <c r="D250" s="36">
        <f>+Október!C55</f>
        <v>0</v>
      </c>
    </row>
    <row r="251" spans="1:4" x14ac:dyDescent="0.2">
      <c r="A251" s="184">
        <f>Upplýsingar!$E$14</f>
        <v>0</v>
      </c>
      <c r="B251" s="36" t="s">
        <v>12</v>
      </c>
      <c r="C251" s="36">
        <f>+Október!B56</f>
        <v>0</v>
      </c>
      <c r="D251" s="36">
        <f>+Október!C56</f>
        <v>0</v>
      </c>
    </row>
    <row r="252" spans="1:4" x14ac:dyDescent="0.2">
      <c r="A252" s="184">
        <f>Upplýsingar!$E$14</f>
        <v>0</v>
      </c>
      <c r="B252" s="36" t="s">
        <v>12</v>
      </c>
      <c r="C252" s="36">
        <f>+Október!B57</f>
        <v>0</v>
      </c>
      <c r="D252" s="36">
        <f>+Október!C57</f>
        <v>0</v>
      </c>
    </row>
    <row r="253" spans="1:4" x14ac:dyDescent="0.2">
      <c r="A253" s="184">
        <f>Upplýsingar!$E$14</f>
        <v>0</v>
      </c>
      <c r="B253" s="36" t="s">
        <v>12</v>
      </c>
      <c r="C253" s="36">
        <f>+Október!B58</f>
        <v>0</v>
      </c>
      <c r="D253" s="36">
        <f>+Október!C58</f>
        <v>0</v>
      </c>
    </row>
    <row r="254" spans="1:4" x14ac:dyDescent="0.2">
      <c r="A254" s="184">
        <f>Upplýsingar!$E$14</f>
        <v>0</v>
      </c>
      <c r="B254" s="36" t="s">
        <v>12</v>
      </c>
      <c r="C254" s="36">
        <f>+Október!B59</f>
        <v>0</v>
      </c>
      <c r="D254" s="36">
        <f>+Október!C59</f>
        <v>0</v>
      </c>
    </row>
    <row r="255" spans="1:4" x14ac:dyDescent="0.2">
      <c r="A255" s="184">
        <f>Upplýsingar!$E$14</f>
        <v>0</v>
      </c>
      <c r="B255" s="36" t="s">
        <v>12</v>
      </c>
      <c r="C255" s="36">
        <f>+Október!B60</f>
        <v>0</v>
      </c>
      <c r="D255" s="36">
        <f>+Október!C60</f>
        <v>0</v>
      </c>
    </row>
    <row r="256" spans="1:4" x14ac:dyDescent="0.2">
      <c r="A256" s="184">
        <f>Upplýsingar!$E$14</f>
        <v>0</v>
      </c>
      <c r="B256" s="36" t="s">
        <v>12</v>
      </c>
      <c r="C256" s="36">
        <f>+Október!B61</f>
        <v>0</v>
      </c>
      <c r="D256" s="36">
        <f>+Október!C61</f>
        <v>0</v>
      </c>
    </row>
    <row r="257" spans="1:4" x14ac:dyDescent="0.2">
      <c r="A257" s="184">
        <f>Upplýsingar!$E$14</f>
        <v>0</v>
      </c>
      <c r="B257" s="36" t="s">
        <v>12</v>
      </c>
      <c r="C257" s="36">
        <f>+Október!B62</f>
        <v>0</v>
      </c>
      <c r="D257" s="36">
        <f>+Október!C62</f>
        <v>0</v>
      </c>
    </row>
    <row r="258" spans="1:4" x14ac:dyDescent="0.2">
      <c r="A258" s="184">
        <f>Upplýsingar!$E$14</f>
        <v>0</v>
      </c>
      <c r="B258" s="36" t="s">
        <v>12</v>
      </c>
      <c r="C258" s="36">
        <f>+Október!B63</f>
        <v>0</v>
      </c>
      <c r="D258" s="36">
        <f>+Október!C63</f>
        <v>0</v>
      </c>
    </row>
    <row r="259" spans="1:4" x14ac:dyDescent="0.2">
      <c r="A259" s="184">
        <f>Upplýsingar!$E$14</f>
        <v>0</v>
      </c>
      <c r="B259" s="36" t="s">
        <v>12</v>
      </c>
      <c r="C259" s="36">
        <f>+Október!B64</f>
        <v>0</v>
      </c>
      <c r="D259" s="36">
        <f>+Október!C64</f>
        <v>0</v>
      </c>
    </row>
    <row r="260" spans="1:4" x14ac:dyDescent="0.2">
      <c r="A260" s="184">
        <f>Upplýsingar!$E$14</f>
        <v>0</v>
      </c>
      <c r="B260" s="36" t="s">
        <v>12</v>
      </c>
      <c r="C260" s="36">
        <f>+Október!B65</f>
        <v>0</v>
      </c>
      <c r="D260" s="36">
        <f>+Október!C65</f>
        <v>0</v>
      </c>
    </row>
    <row r="261" spans="1:4" x14ac:dyDescent="0.2">
      <c r="A261" s="185">
        <f>Upplýsingar!$E$14</f>
        <v>0</v>
      </c>
      <c r="B261" s="37" t="s">
        <v>12</v>
      </c>
      <c r="C261" s="37">
        <f>+Október!B66</f>
        <v>0</v>
      </c>
      <c r="D261" s="37">
        <f>+Október!C66</f>
        <v>0</v>
      </c>
    </row>
    <row r="262" spans="1:4" x14ac:dyDescent="0.2">
      <c r="A262" s="184">
        <f>Upplýsingar!$E$14</f>
        <v>0</v>
      </c>
      <c r="B262" s="36" t="s">
        <v>14</v>
      </c>
      <c r="C262" s="36" t="str">
        <f>+Nóvember!B41</f>
        <v>Pakkaferðir sem tiheyra tryggingaskyldu annarra seljenda</v>
      </c>
      <c r="D262" s="36">
        <f>+Nóvember!C41</f>
        <v>0</v>
      </c>
    </row>
    <row r="263" spans="1:4" x14ac:dyDescent="0.2">
      <c r="A263" s="184">
        <f>Upplýsingar!$E$14</f>
        <v>0</v>
      </c>
      <c r="B263" s="36" t="s">
        <v>14</v>
      </c>
      <c r="C263" s="36" t="str">
        <f>+Nóvember!B42</f>
        <v>Dagsferðir</v>
      </c>
      <c r="D263" s="36">
        <f>+Nóvember!C42</f>
        <v>0</v>
      </c>
    </row>
    <row r="264" spans="1:4" x14ac:dyDescent="0.2">
      <c r="A264" s="184">
        <f>Upplýsingar!$E$14</f>
        <v>0</v>
      </c>
      <c r="B264" s="36" t="s">
        <v>14</v>
      </c>
      <c r="C264" s="36" t="str">
        <f>+Nóvember!B43</f>
        <v>Húsaleiga</v>
      </c>
      <c r="D264" s="36">
        <f>+Nóvember!C43</f>
        <v>0</v>
      </c>
    </row>
    <row r="265" spans="1:4" x14ac:dyDescent="0.2">
      <c r="A265" s="184">
        <f>Upplýsingar!$E$14</f>
        <v>0</v>
      </c>
      <c r="B265" s="36" t="s">
        <v>14</v>
      </c>
      <c r="C265" s="36" t="str">
        <f>+Nóvember!B44</f>
        <v>Vörusala</v>
      </c>
      <c r="D265" s="36">
        <f>+Nóvember!C44</f>
        <v>0</v>
      </c>
    </row>
    <row r="266" spans="1:4" x14ac:dyDescent="0.2">
      <c r="A266" s="184">
        <f>Upplýsingar!$E$14</f>
        <v>0</v>
      </c>
      <c r="B266" s="36" t="s">
        <v>14</v>
      </c>
      <c r="C266" s="36" t="str">
        <f>+Nóvember!B45</f>
        <v>Stakir flugmiðar</v>
      </c>
      <c r="D266" s="36">
        <f>+Nóvember!C45</f>
        <v>0</v>
      </c>
    </row>
    <row r="267" spans="1:4" x14ac:dyDescent="0.2">
      <c r="A267" s="184">
        <f>Upplýsingar!$E$14</f>
        <v>0</v>
      </c>
      <c r="B267" s="36" t="s">
        <v>14</v>
      </c>
      <c r="C267" s="36" t="str">
        <f>+Nóvember!B46</f>
        <v>Gisting sem ekki er seld með annarri þjónustu</v>
      </c>
      <c r="D267" s="36">
        <f>+Nóvember!C46</f>
        <v>0</v>
      </c>
    </row>
    <row r="268" spans="1:4" x14ac:dyDescent="0.2">
      <c r="A268" s="184">
        <f>Upplýsingar!$E$14</f>
        <v>0</v>
      </c>
      <c r="B268" s="36" t="s">
        <v>14</v>
      </c>
      <c r="C268" s="36" t="str">
        <f>+Nóvember!B47</f>
        <v>Veiðileyfi (ef gisting er innifalin er veltan tryggingaskyld)</v>
      </c>
      <c r="D268" s="36">
        <f>+Nóvember!C47</f>
        <v>0</v>
      </c>
    </row>
    <row r="269" spans="1:4" x14ac:dyDescent="0.2">
      <c r="A269" s="184">
        <f>Upplýsingar!$E$14</f>
        <v>0</v>
      </c>
      <c r="B269" s="36" t="s">
        <v>14</v>
      </c>
      <c r="C269" s="36" t="str">
        <f>+Nóvember!B48</f>
        <v>Annað - (hvað)</v>
      </c>
      <c r="D269" s="36">
        <f>+Nóvember!C48</f>
        <v>0</v>
      </c>
    </row>
    <row r="270" spans="1:4" x14ac:dyDescent="0.2">
      <c r="A270" s="184">
        <f>Upplýsingar!$E$14</f>
        <v>0</v>
      </c>
      <c r="B270" s="36" t="s">
        <v>14</v>
      </c>
      <c r="C270" s="36">
        <f>+Nóvember!B49</f>
        <v>0</v>
      </c>
      <c r="D270" s="36">
        <f>+Nóvember!C49</f>
        <v>0</v>
      </c>
    </row>
    <row r="271" spans="1:4" x14ac:dyDescent="0.2">
      <c r="A271" s="184">
        <f>Upplýsingar!$E$14</f>
        <v>0</v>
      </c>
      <c r="B271" s="36" t="s">
        <v>14</v>
      </c>
      <c r="C271" s="36">
        <f>+Nóvember!B50</f>
        <v>0</v>
      </c>
      <c r="D271" s="36">
        <f>+Nóvember!C50</f>
        <v>0</v>
      </c>
    </row>
    <row r="272" spans="1:4" x14ac:dyDescent="0.2">
      <c r="A272" s="184">
        <f>Upplýsingar!$E$14</f>
        <v>0</v>
      </c>
      <c r="B272" s="36" t="s">
        <v>14</v>
      </c>
      <c r="C272" s="36">
        <f>+Nóvember!B51</f>
        <v>0</v>
      </c>
      <c r="D272" s="36">
        <f>+Nóvember!C51</f>
        <v>0</v>
      </c>
    </row>
    <row r="273" spans="1:4" x14ac:dyDescent="0.2">
      <c r="A273" s="184">
        <f>Upplýsingar!$E$14</f>
        <v>0</v>
      </c>
      <c r="B273" s="36" t="s">
        <v>14</v>
      </c>
      <c r="C273" s="36">
        <f>+Nóvember!B52</f>
        <v>0</v>
      </c>
      <c r="D273" s="36">
        <f>+Nóvember!C52</f>
        <v>0</v>
      </c>
    </row>
    <row r="274" spans="1:4" x14ac:dyDescent="0.2">
      <c r="A274" s="184">
        <f>Upplýsingar!$E$14</f>
        <v>0</v>
      </c>
      <c r="B274" s="36" t="s">
        <v>14</v>
      </c>
      <c r="C274" s="36">
        <f>+Nóvember!B53</f>
        <v>0</v>
      </c>
      <c r="D274" s="36">
        <f>+Nóvember!C53</f>
        <v>0</v>
      </c>
    </row>
    <row r="275" spans="1:4" x14ac:dyDescent="0.2">
      <c r="A275" s="184">
        <f>Upplýsingar!$E$14</f>
        <v>0</v>
      </c>
      <c r="B275" s="36" t="s">
        <v>14</v>
      </c>
      <c r="C275" s="36">
        <f>+Nóvember!B54</f>
        <v>0</v>
      </c>
      <c r="D275" s="36">
        <f>+Nóvember!C54</f>
        <v>0</v>
      </c>
    </row>
    <row r="276" spans="1:4" x14ac:dyDescent="0.2">
      <c r="A276" s="184">
        <f>Upplýsingar!$E$14</f>
        <v>0</v>
      </c>
      <c r="B276" s="36" t="s">
        <v>14</v>
      </c>
      <c r="C276" s="36">
        <f>+Nóvember!B55</f>
        <v>0</v>
      </c>
      <c r="D276" s="36">
        <f>+Nóvember!C55</f>
        <v>0</v>
      </c>
    </row>
    <row r="277" spans="1:4" x14ac:dyDescent="0.2">
      <c r="A277" s="184">
        <f>Upplýsingar!$E$14</f>
        <v>0</v>
      </c>
      <c r="B277" s="36" t="s">
        <v>14</v>
      </c>
      <c r="C277" s="36">
        <f>+Nóvember!B56</f>
        <v>0</v>
      </c>
      <c r="D277" s="36">
        <f>+Nóvember!C56</f>
        <v>0</v>
      </c>
    </row>
    <row r="278" spans="1:4" x14ac:dyDescent="0.2">
      <c r="A278" s="184">
        <f>Upplýsingar!$E$14</f>
        <v>0</v>
      </c>
      <c r="B278" s="36" t="s">
        <v>14</v>
      </c>
      <c r="C278" s="36">
        <f>+Nóvember!B57</f>
        <v>0</v>
      </c>
      <c r="D278" s="36">
        <f>+Nóvember!C57</f>
        <v>0</v>
      </c>
    </row>
    <row r="279" spans="1:4" x14ac:dyDescent="0.2">
      <c r="A279" s="184">
        <f>Upplýsingar!$E$14</f>
        <v>0</v>
      </c>
      <c r="B279" s="36" t="s">
        <v>14</v>
      </c>
      <c r="C279" s="36">
        <f>+Nóvember!B58</f>
        <v>0</v>
      </c>
      <c r="D279" s="36">
        <f>+Nóvember!C58</f>
        <v>0</v>
      </c>
    </row>
    <row r="280" spans="1:4" x14ac:dyDescent="0.2">
      <c r="A280" s="184">
        <f>Upplýsingar!$E$14</f>
        <v>0</v>
      </c>
      <c r="B280" s="36" t="s">
        <v>14</v>
      </c>
      <c r="C280" s="36">
        <f>+Nóvember!B59</f>
        <v>0</v>
      </c>
      <c r="D280" s="36">
        <f>+Nóvember!C59</f>
        <v>0</v>
      </c>
    </row>
    <row r="281" spans="1:4" x14ac:dyDescent="0.2">
      <c r="A281" s="184">
        <f>Upplýsingar!$E$14</f>
        <v>0</v>
      </c>
      <c r="B281" s="36" t="s">
        <v>14</v>
      </c>
      <c r="C281" s="36">
        <f>+Nóvember!B60</f>
        <v>0</v>
      </c>
      <c r="D281" s="36">
        <f>+Nóvember!C60</f>
        <v>0</v>
      </c>
    </row>
    <row r="282" spans="1:4" x14ac:dyDescent="0.2">
      <c r="A282" s="184">
        <f>Upplýsingar!$E$14</f>
        <v>0</v>
      </c>
      <c r="B282" s="36" t="s">
        <v>14</v>
      </c>
      <c r="C282" s="36">
        <f>+Nóvember!B61</f>
        <v>0</v>
      </c>
      <c r="D282" s="36">
        <f>+Nóvember!C61</f>
        <v>0</v>
      </c>
    </row>
    <row r="283" spans="1:4" x14ac:dyDescent="0.2">
      <c r="A283" s="184">
        <f>Upplýsingar!$E$14</f>
        <v>0</v>
      </c>
      <c r="B283" s="36" t="s">
        <v>14</v>
      </c>
      <c r="C283" s="36">
        <f>+Nóvember!B62</f>
        <v>0</v>
      </c>
      <c r="D283" s="36">
        <f>+Nóvember!C62</f>
        <v>0</v>
      </c>
    </row>
    <row r="284" spans="1:4" x14ac:dyDescent="0.2">
      <c r="A284" s="184">
        <f>Upplýsingar!$E$14</f>
        <v>0</v>
      </c>
      <c r="B284" s="36" t="s">
        <v>14</v>
      </c>
      <c r="C284" s="36">
        <f>+Nóvember!B63</f>
        <v>0</v>
      </c>
      <c r="D284" s="36">
        <f>+Nóvember!C63</f>
        <v>0</v>
      </c>
    </row>
    <row r="285" spans="1:4" x14ac:dyDescent="0.2">
      <c r="A285" s="184">
        <f>Upplýsingar!$E$14</f>
        <v>0</v>
      </c>
      <c r="B285" s="36" t="s">
        <v>14</v>
      </c>
      <c r="C285" s="36">
        <f>+Nóvember!B64</f>
        <v>0</v>
      </c>
      <c r="D285" s="36">
        <f>+Nóvember!C64</f>
        <v>0</v>
      </c>
    </row>
    <row r="286" spans="1:4" x14ac:dyDescent="0.2">
      <c r="A286" s="184">
        <f>Upplýsingar!$E$14</f>
        <v>0</v>
      </c>
      <c r="B286" s="36" t="s">
        <v>14</v>
      </c>
      <c r="C286" s="36">
        <f>+Nóvember!B65</f>
        <v>0</v>
      </c>
      <c r="D286" s="36">
        <f>+Nóvember!C65</f>
        <v>0</v>
      </c>
    </row>
    <row r="287" spans="1:4" x14ac:dyDescent="0.2">
      <c r="A287" s="185">
        <f>Upplýsingar!$E$14</f>
        <v>0</v>
      </c>
      <c r="B287" s="37" t="s">
        <v>14</v>
      </c>
      <c r="C287" s="37">
        <f>+Nóvember!B66</f>
        <v>0</v>
      </c>
      <c r="D287" s="37">
        <f>+Nóvember!C66</f>
        <v>0</v>
      </c>
    </row>
    <row r="288" spans="1:4" x14ac:dyDescent="0.2">
      <c r="A288" s="184">
        <f>Upplýsingar!$E$14</f>
        <v>0</v>
      </c>
      <c r="B288" s="36" t="s">
        <v>15</v>
      </c>
      <c r="C288" s="36" t="str">
        <f>+Desember!B41</f>
        <v>Pakkaferðir sem tiheyra tryggingaskyldu annarra seljenda</v>
      </c>
      <c r="D288" s="36">
        <f>+Desember!C41</f>
        <v>0</v>
      </c>
    </row>
    <row r="289" spans="1:4" x14ac:dyDescent="0.2">
      <c r="A289" s="184">
        <f>Upplýsingar!$E$14</f>
        <v>0</v>
      </c>
      <c r="B289" s="36" t="s">
        <v>15</v>
      </c>
      <c r="C289" s="36" t="str">
        <f>+Desember!B42</f>
        <v>Dagsferðir</v>
      </c>
      <c r="D289" s="36">
        <f>+Desember!C42</f>
        <v>0</v>
      </c>
    </row>
    <row r="290" spans="1:4" x14ac:dyDescent="0.2">
      <c r="A290" s="184">
        <f>Upplýsingar!$E$14</f>
        <v>0</v>
      </c>
      <c r="B290" s="36" t="s">
        <v>15</v>
      </c>
      <c r="C290" s="36" t="str">
        <f>+Desember!B43</f>
        <v>Húsaleiga</v>
      </c>
      <c r="D290" s="36">
        <f>+Desember!C43</f>
        <v>0</v>
      </c>
    </row>
    <row r="291" spans="1:4" x14ac:dyDescent="0.2">
      <c r="A291" s="184">
        <f>Upplýsingar!$E$14</f>
        <v>0</v>
      </c>
      <c r="B291" s="36" t="s">
        <v>15</v>
      </c>
      <c r="C291" s="36" t="str">
        <f>+Desember!B44</f>
        <v>Vörusala</v>
      </c>
      <c r="D291" s="36">
        <f>+Desember!C44</f>
        <v>0</v>
      </c>
    </row>
    <row r="292" spans="1:4" x14ac:dyDescent="0.2">
      <c r="A292" s="184">
        <f>Upplýsingar!$E$14</f>
        <v>0</v>
      </c>
      <c r="B292" s="36" t="s">
        <v>15</v>
      </c>
      <c r="C292" s="36" t="str">
        <f>+Desember!B45</f>
        <v>Stakir flugmiðar</v>
      </c>
      <c r="D292" s="36">
        <f>+Desember!C45</f>
        <v>0</v>
      </c>
    </row>
    <row r="293" spans="1:4" x14ac:dyDescent="0.2">
      <c r="A293" s="184">
        <f>Upplýsingar!$E$14</f>
        <v>0</v>
      </c>
      <c r="B293" s="36" t="s">
        <v>15</v>
      </c>
      <c r="C293" s="36" t="str">
        <f>+Desember!B46</f>
        <v>Gisting sem ekki er seld með annarri þjónustu</v>
      </c>
      <c r="D293" s="36">
        <f>+Desember!C46</f>
        <v>0</v>
      </c>
    </row>
    <row r="294" spans="1:4" x14ac:dyDescent="0.2">
      <c r="A294" s="184">
        <f>Upplýsingar!$E$14</f>
        <v>0</v>
      </c>
      <c r="B294" s="36" t="s">
        <v>15</v>
      </c>
      <c r="C294" s="36" t="str">
        <f>+Desember!B47</f>
        <v>Veiðileyfi (ef gisting er innifalin er veltan tryggingaskyld)</v>
      </c>
      <c r="D294" s="36">
        <f>+Desember!C47</f>
        <v>0</v>
      </c>
    </row>
    <row r="295" spans="1:4" x14ac:dyDescent="0.2">
      <c r="A295" s="184">
        <f>Upplýsingar!$E$14</f>
        <v>0</v>
      </c>
      <c r="B295" s="36" t="s">
        <v>15</v>
      </c>
      <c r="C295" s="36" t="str">
        <f>+Desember!B48</f>
        <v>Annað - (hvað)</v>
      </c>
      <c r="D295" s="36">
        <f>+Desember!C48</f>
        <v>0</v>
      </c>
    </row>
    <row r="296" spans="1:4" x14ac:dyDescent="0.2">
      <c r="A296" s="184">
        <f>Upplýsingar!$E$14</f>
        <v>0</v>
      </c>
      <c r="B296" s="36" t="s">
        <v>15</v>
      </c>
      <c r="C296" s="36">
        <f>+Desember!B49</f>
        <v>0</v>
      </c>
      <c r="D296" s="36">
        <f>+Desember!C49</f>
        <v>0</v>
      </c>
    </row>
    <row r="297" spans="1:4" x14ac:dyDescent="0.2">
      <c r="A297" s="184">
        <f>Upplýsingar!$E$14</f>
        <v>0</v>
      </c>
      <c r="B297" s="36" t="s">
        <v>15</v>
      </c>
      <c r="C297" s="36">
        <f>+Desember!B50</f>
        <v>0</v>
      </c>
      <c r="D297" s="36">
        <f>+Desember!C50</f>
        <v>0</v>
      </c>
    </row>
    <row r="298" spans="1:4" x14ac:dyDescent="0.2">
      <c r="A298" s="184">
        <f>Upplýsingar!$E$14</f>
        <v>0</v>
      </c>
      <c r="B298" s="36" t="s">
        <v>15</v>
      </c>
      <c r="C298" s="36">
        <f>+Desember!B51</f>
        <v>0</v>
      </c>
      <c r="D298" s="36">
        <f>+Desember!C51</f>
        <v>0</v>
      </c>
    </row>
    <row r="299" spans="1:4" x14ac:dyDescent="0.2">
      <c r="A299" s="184">
        <f>Upplýsingar!$E$14</f>
        <v>0</v>
      </c>
      <c r="B299" s="36" t="s">
        <v>15</v>
      </c>
      <c r="C299" s="36">
        <f>+Desember!B52</f>
        <v>0</v>
      </c>
      <c r="D299" s="36">
        <f>+Desember!C52</f>
        <v>0</v>
      </c>
    </row>
    <row r="300" spans="1:4" x14ac:dyDescent="0.2">
      <c r="A300" s="184">
        <f>Upplýsingar!$E$14</f>
        <v>0</v>
      </c>
      <c r="B300" s="36" t="s">
        <v>15</v>
      </c>
      <c r="C300" s="36">
        <f>+Desember!B53</f>
        <v>0</v>
      </c>
      <c r="D300" s="36">
        <f>+Desember!C53</f>
        <v>0</v>
      </c>
    </row>
    <row r="301" spans="1:4" x14ac:dyDescent="0.2">
      <c r="A301" s="184">
        <f>Upplýsingar!$E$14</f>
        <v>0</v>
      </c>
      <c r="B301" s="36" t="s">
        <v>15</v>
      </c>
      <c r="C301" s="36">
        <f>+Desember!B54</f>
        <v>0</v>
      </c>
      <c r="D301" s="36">
        <f>+Desember!C54</f>
        <v>0</v>
      </c>
    </row>
    <row r="302" spans="1:4" x14ac:dyDescent="0.2">
      <c r="A302" s="184">
        <f>Upplýsingar!$E$14</f>
        <v>0</v>
      </c>
      <c r="B302" s="36" t="s">
        <v>15</v>
      </c>
      <c r="C302" s="36">
        <f>+Desember!B55</f>
        <v>0</v>
      </c>
      <c r="D302" s="36">
        <f>+Desember!C55</f>
        <v>0</v>
      </c>
    </row>
    <row r="303" spans="1:4" x14ac:dyDescent="0.2">
      <c r="A303" s="184">
        <f>Upplýsingar!$E$14</f>
        <v>0</v>
      </c>
      <c r="B303" s="36" t="s">
        <v>15</v>
      </c>
      <c r="C303" s="36">
        <f>+Desember!B56</f>
        <v>0</v>
      </c>
      <c r="D303" s="36">
        <f>+Desember!C56</f>
        <v>0</v>
      </c>
    </row>
    <row r="304" spans="1:4" x14ac:dyDescent="0.2">
      <c r="A304" s="184">
        <f>Upplýsingar!$E$14</f>
        <v>0</v>
      </c>
      <c r="B304" s="36" t="s">
        <v>15</v>
      </c>
      <c r="C304" s="36">
        <f>+Desember!B57</f>
        <v>0</v>
      </c>
      <c r="D304" s="36">
        <f>+Desember!C57</f>
        <v>0</v>
      </c>
    </row>
    <row r="305" spans="1:4" x14ac:dyDescent="0.2">
      <c r="A305" s="184">
        <f>Upplýsingar!$E$14</f>
        <v>0</v>
      </c>
      <c r="B305" s="36" t="s">
        <v>15</v>
      </c>
      <c r="C305" s="36">
        <f>+Desember!B58</f>
        <v>0</v>
      </c>
      <c r="D305" s="36">
        <f>+Desember!C58</f>
        <v>0</v>
      </c>
    </row>
    <row r="306" spans="1:4" x14ac:dyDescent="0.2">
      <c r="A306" s="184">
        <f>Upplýsingar!$E$14</f>
        <v>0</v>
      </c>
      <c r="B306" s="36" t="s">
        <v>15</v>
      </c>
      <c r="C306" s="36">
        <f>+Desember!B59</f>
        <v>0</v>
      </c>
      <c r="D306" s="36">
        <f>+Desember!C59</f>
        <v>0</v>
      </c>
    </row>
    <row r="307" spans="1:4" x14ac:dyDescent="0.2">
      <c r="A307" s="184">
        <f>Upplýsingar!$E$14</f>
        <v>0</v>
      </c>
      <c r="B307" s="36" t="s">
        <v>15</v>
      </c>
      <c r="C307" s="36">
        <f>+Desember!B60</f>
        <v>0</v>
      </c>
      <c r="D307" s="36">
        <f>+Desember!C60</f>
        <v>0</v>
      </c>
    </row>
    <row r="308" spans="1:4" x14ac:dyDescent="0.2">
      <c r="A308" s="184">
        <f>Upplýsingar!$E$14</f>
        <v>0</v>
      </c>
      <c r="B308" s="36" t="s">
        <v>15</v>
      </c>
      <c r="C308" s="36">
        <f>+Desember!B61</f>
        <v>0</v>
      </c>
      <c r="D308" s="36">
        <f>+Desember!C61</f>
        <v>0</v>
      </c>
    </row>
    <row r="309" spans="1:4" x14ac:dyDescent="0.2">
      <c r="A309" s="184">
        <f>Upplýsingar!$E$14</f>
        <v>0</v>
      </c>
      <c r="B309" s="36" t="s">
        <v>15</v>
      </c>
      <c r="C309" s="36">
        <f>+Desember!B62</f>
        <v>0</v>
      </c>
      <c r="D309" s="36">
        <f>+Desember!C62</f>
        <v>0</v>
      </c>
    </row>
    <row r="310" spans="1:4" x14ac:dyDescent="0.2">
      <c r="A310" s="184">
        <f>Upplýsingar!$E$14</f>
        <v>0</v>
      </c>
      <c r="B310" s="36" t="s">
        <v>15</v>
      </c>
      <c r="C310" s="36">
        <f>+Desember!B63</f>
        <v>0</v>
      </c>
      <c r="D310" s="36">
        <f>+Desember!C63</f>
        <v>0</v>
      </c>
    </row>
    <row r="311" spans="1:4" x14ac:dyDescent="0.2">
      <c r="A311" s="184">
        <f>Upplýsingar!$E$14</f>
        <v>0</v>
      </c>
      <c r="B311" s="36" t="s">
        <v>15</v>
      </c>
      <c r="C311" s="36">
        <f>+Desember!B64</f>
        <v>0</v>
      </c>
      <c r="D311" s="36">
        <f>+Desember!C64</f>
        <v>0</v>
      </c>
    </row>
    <row r="312" spans="1:4" x14ac:dyDescent="0.2">
      <c r="A312" s="184">
        <f>Upplýsingar!$E$14</f>
        <v>0</v>
      </c>
      <c r="B312" s="36" t="s">
        <v>15</v>
      </c>
      <c r="C312" s="36">
        <f>+Desember!B65</f>
        <v>0</v>
      </c>
      <c r="D312" s="36">
        <f>+Desember!C65</f>
        <v>0</v>
      </c>
    </row>
    <row r="313" spans="1:4" x14ac:dyDescent="0.2">
      <c r="A313" s="185">
        <f>Upplýsingar!$E$14</f>
        <v>0</v>
      </c>
      <c r="B313" s="37" t="s">
        <v>15</v>
      </c>
      <c r="C313" s="37">
        <f>+Desember!B66</f>
        <v>0</v>
      </c>
      <c r="D313" s="37">
        <f>+Desember!C66</f>
        <v>0</v>
      </c>
    </row>
  </sheetData>
  <sheetProtection algorithmName="SHA-512" hashValue="u/p4KGPUZcrEEpyfj50Aory7fHyu81ir7RaCaxObu3VYIaQMqZYbd6VQOz4mQMCF2mtnIozYO8wu0qS/IEkWcw==" saltValue="du3D63/dSOHZ9l2qQoSWsA==" spinCount="100000" sheet="1" objects="1" scenarios="1"/>
  <phoneticPr fontId="16"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5C78D1-16AC-4B9F-A09A-064ED1FAB66C}">
  <sheetPr codeName="Sheet15"/>
  <dimension ref="A1:F2"/>
  <sheetViews>
    <sheetView showGridLines="0" topLeftCell="XFD1" workbookViewId="0">
      <selection sqref="A1:XFD1048576"/>
    </sheetView>
  </sheetViews>
  <sheetFormatPr defaultColWidth="0" defaultRowHeight="10.199999999999999" x14ac:dyDescent="0.2"/>
  <cols>
    <col min="1" max="1" width="8.109375" style="36" hidden="1" customWidth="1"/>
    <col min="2" max="2" width="14.88671875" style="36" hidden="1" customWidth="1"/>
    <col min="3" max="3" width="12.6640625" style="36" hidden="1" customWidth="1"/>
    <col min="4" max="4" width="15.6640625" style="36" hidden="1" customWidth="1"/>
    <col min="5" max="5" width="43.5546875" style="36" hidden="1" customWidth="1"/>
    <col min="6" max="6" width="42.44140625" style="36" hidden="1" customWidth="1"/>
    <col min="7" max="16384" width="9.109375" style="36" hidden="1"/>
  </cols>
  <sheetData>
    <row r="1" spans="1:6" x14ac:dyDescent="0.2">
      <c r="A1" s="35" t="s">
        <v>72</v>
      </c>
      <c r="B1" s="35" t="s">
        <v>130</v>
      </c>
      <c r="C1" s="35" t="s">
        <v>131</v>
      </c>
      <c r="D1" s="35" t="s">
        <v>132</v>
      </c>
      <c r="E1" s="35" t="s">
        <v>133</v>
      </c>
      <c r="F1" s="35" t="s">
        <v>134</v>
      </c>
    </row>
    <row r="2" spans="1:6" x14ac:dyDescent="0.2">
      <c r="A2" s="184">
        <f>Upplýsingar!$E$14</f>
        <v>0</v>
      </c>
      <c r="B2" s="36">
        <f>--(Upplýsingar!B18="x")</f>
        <v>0</v>
      </c>
      <c r="C2" s="36">
        <f>--(Upplýsingar!B19="x")</f>
        <v>0</v>
      </c>
      <c r="D2" s="36">
        <f>--(Upplýsingar!B21="x")</f>
        <v>0</v>
      </c>
      <c r="E2" s="36">
        <f>--(Upplýsingar!B22="x")</f>
        <v>0</v>
      </c>
      <c r="F2" s="36">
        <f>--(Upplýsingar!B23="x")</f>
        <v>0</v>
      </c>
    </row>
  </sheetData>
  <sheetProtection algorithmName="SHA-512" hashValue="awvy7A5NNjyg7IpwYorRv843pPvk+JeD4ziA4opEqDNtyNUpkhdNeWuLAZIxE/FFKBvhh4MJL/7v6IvOTaQoig==" saltValue="Q7RvS9J6FxLOs9iZEfilF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ð2"/>
  <dimension ref="B1:U54"/>
  <sheetViews>
    <sheetView showGridLines="0" zoomScaleNormal="100" workbookViewId="0">
      <pane ySplit="1" topLeftCell="A2" activePane="bottomLeft" state="frozen"/>
      <selection pane="bottomLeft" activeCell="O47" sqref="O47"/>
    </sheetView>
  </sheetViews>
  <sheetFormatPr defaultColWidth="9.109375" defaultRowHeight="13.2" x14ac:dyDescent="0.25"/>
  <cols>
    <col min="1" max="1" width="5.6640625" style="51" customWidth="1"/>
    <col min="2" max="2" width="55.6640625" style="51" customWidth="1"/>
    <col min="3" max="15" width="13.5546875" style="51" customWidth="1"/>
    <col min="16" max="16384" width="9.109375" style="51"/>
  </cols>
  <sheetData>
    <row r="1" spans="2:21" s="50" customFormat="1" ht="42" customHeight="1" thickBot="1" x14ac:dyDescent="0.3"/>
    <row r="2" spans="2:21" ht="13.8" thickTop="1" x14ac:dyDescent="0.25">
      <c r="H2" s="52"/>
    </row>
    <row r="3" spans="2:21" x14ac:dyDescent="0.25">
      <c r="B3" s="53" t="s">
        <v>84</v>
      </c>
      <c r="C3" s="54" t="str">
        <f>IF(Upplýsingar!$B$14&gt;0,Upplýsingar!$B$14,"")</f>
        <v>Áætlun</v>
      </c>
      <c r="D3" s="55"/>
    </row>
    <row r="4" spans="2:21" x14ac:dyDescent="0.25">
      <c r="B4" s="56" t="s">
        <v>85</v>
      </c>
      <c r="C4" s="57">
        <f>IF(Upplýsingar!$C$14="","",Upplýsingar!$C$14)</f>
        <v>2025</v>
      </c>
    </row>
    <row r="5" spans="2:21" x14ac:dyDescent="0.25">
      <c r="B5" s="56" t="s">
        <v>86</v>
      </c>
      <c r="C5" s="58" t="str">
        <f>IF(Upplýsingar!$D$14="","",Upplýsingar!$D$14)</f>
        <v/>
      </c>
      <c r="E5" s="58"/>
      <c r="G5" s="59"/>
      <c r="H5" s="59"/>
    </row>
    <row r="6" spans="2:21" x14ac:dyDescent="0.25">
      <c r="B6" s="60" t="s">
        <v>104</v>
      </c>
      <c r="C6" s="61" t="str">
        <f>IF(Upplýsingar!$E$14="","",Upplýsingar!$E$14)</f>
        <v/>
      </c>
      <c r="D6" s="62"/>
      <c r="E6" s="58"/>
      <c r="G6" s="59"/>
      <c r="H6" s="59"/>
    </row>
    <row r="7" spans="2:21" x14ac:dyDescent="0.25">
      <c r="B7" s="63"/>
      <c r="C7" s="63"/>
      <c r="D7" s="63"/>
      <c r="E7" s="64"/>
      <c r="F7" s="64"/>
      <c r="G7" s="59"/>
      <c r="H7" s="59"/>
    </row>
    <row r="8" spans="2:21" ht="19.5" customHeight="1" x14ac:dyDescent="0.25">
      <c r="B8" s="206" t="s">
        <v>151</v>
      </c>
      <c r="C8" s="206"/>
      <c r="D8" s="206"/>
      <c r="E8" s="206"/>
      <c r="F8" s="206"/>
      <c r="G8" s="206"/>
      <c r="H8" s="206"/>
      <c r="I8" s="206"/>
      <c r="J8" s="206"/>
      <c r="K8" s="206"/>
      <c r="L8" s="206"/>
      <c r="M8" s="206"/>
      <c r="N8" s="206"/>
      <c r="O8" s="206"/>
    </row>
    <row r="9" spans="2:21" x14ac:dyDescent="0.25">
      <c r="B9" s="119"/>
      <c r="C9" s="120" t="s">
        <v>1</v>
      </c>
      <c r="D9" s="120" t="s">
        <v>25</v>
      </c>
      <c r="E9" s="120" t="s">
        <v>6</v>
      </c>
      <c r="F9" s="120" t="s">
        <v>7</v>
      </c>
      <c r="G9" s="120" t="s">
        <v>8</v>
      </c>
      <c r="H9" s="120" t="s">
        <v>9</v>
      </c>
      <c r="I9" s="120" t="s">
        <v>10</v>
      </c>
      <c r="J9" s="120" t="s">
        <v>11</v>
      </c>
      <c r="K9" s="120" t="s">
        <v>13</v>
      </c>
      <c r="L9" s="120" t="s">
        <v>12</v>
      </c>
      <c r="M9" s="120" t="s">
        <v>14</v>
      </c>
      <c r="N9" s="120" t="s">
        <v>15</v>
      </c>
      <c r="O9" s="121" t="s">
        <v>24</v>
      </c>
    </row>
    <row r="10" spans="2:21" x14ac:dyDescent="0.25">
      <c r="B10" s="187" t="s">
        <v>105</v>
      </c>
      <c r="C10" s="123"/>
      <c r="D10" s="123"/>
      <c r="E10" s="123"/>
      <c r="F10" s="123"/>
      <c r="G10" s="123"/>
      <c r="H10" s="123"/>
      <c r="I10" s="123"/>
      <c r="J10" s="123"/>
      <c r="K10" s="123"/>
      <c r="L10" s="123"/>
      <c r="M10" s="123"/>
      <c r="N10" s="123"/>
      <c r="O10" s="124"/>
    </row>
    <row r="11" spans="2:21" ht="26.4" x14ac:dyDescent="0.25">
      <c r="B11" s="148" t="s">
        <v>152</v>
      </c>
      <c r="C11" s="125"/>
      <c r="D11" s="125"/>
      <c r="E11" s="125"/>
      <c r="F11" s="125"/>
      <c r="G11" s="125"/>
      <c r="H11" s="125"/>
      <c r="I11" s="125"/>
      <c r="J11" s="125"/>
      <c r="K11" s="125"/>
      <c r="L11" s="125"/>
      <c r="M11" s="125"/>
      <c r="N11" s="125"/>
      <c r="O11" s="126"/>
      <c r="P11" s="73"/>
      <c r="Q11" s="73"/>
      <c r="R11" s="73"/>
      <c r="S11" s="73"/>
      <c r="T11" s="73"/>
      <c r="U11" s="73"/>
    </row>
    <row r="12" spans="2:21" s="150" customFormat="1" x14ac:dyDescent="0.3">
      <c r="B12" s="163" t="s">
        <v>153</v>
      </c>
      <c r="C12" s="161">
        <f>Janúar!C35</f>
        <v>0</v>
      </c>
      <c r="D12" s="161">
        <f>Febrúar!C35</f>
        <v>0</v>
      </c>
      <c r="E12" s="161">
        <f>Mars!C35</f>
        <v>0</v>
      </c>
      <c r="F12" s="161">
        <f>Apríl!C35</f>
        <v>0</v>
      </c>
      <c r="G12" s="161">
        <f>Maí!C35</f>
        <v>0</v>
      </c>
      <c r="H12" s="161">
        <f>Júní!C35</f>
        <v>0</v>
      </c>
      <c r="I12" s="161">
        <f>Júlí!C35</f>
        <v>0</v>
      </c>
      <c r="J12" s="161">
        <f>Ágúst!C35</f>
        <v>0</v>
      </c>
      <c r="K12" s="161">
        <f>September!C35</f>
        <v>0</v>
      </c>
      <c r="L12" s="161">
        <f>Október!C35</f>
        <v>0</v>
      </c>
      <c r="M12" s="161">
        <f>Nóvember!C35</f>
        <v>0</v>
      </c>
      <c r="N12" s="161">
        <f>Desember!C35</f>
        <v>0</v>
      </c>
      <c r="O12" s="152">
        <f>SUM(C12:N12)</f>
        <v>0</v>
      </c>
      <c r="P12" s="153"/>
      <c r="Q12" s="153"/>
      <c r="R12" s="153"/>
      <c r="S12" s="153"/>
      <c r="T12" s="153"/>
      <c r="U12" s="153"/>
    </row>
    <row r="13" spans="2:21" s="150" customFormat="1" x14ac:dyDescent="0.3">
      <c r="B13" s="163" t="s">
        <v>106</v>
      </c>
      <c r="C13" s="161">
        <f>Janúar!D35</f>
        <v>0</v>
      </c>
      <c r="D13" s="161">
        <f>Febrúar!D35</f>
        <v>0</v>
      </c>
      <c r="E13" s="161">
        <f>Mars!D35</f>
        <v>0</v>
      </c>
      <c r="F13" s="161">
        <f>Apríl!D35</f>
        <v>0</v>
      </c>
      <c r="G13" s="161">
        <f>Maí!D35</f>
        <v>0</v>
      </c>
      <c r="H13" s="161">
        <f>Júní!D35</f>
        <v>0</v>
      </c>
      <c r="I13" s="161">
        <f>Júlí!D35</f>
        <v>0</v>
      </c>
      <c r="J13" s="161">
        <f>Ágúst!D35</f>
        <v>0</v>
      </c>
      <c r="K13" s="161">
        <f>September!D35</f>
        <v>0</v>
      </c>
      <c r="L13" s="161">
        <f>Október!D35</f>
        <v>0</v>
      </c>
      <c r="M13" s="161">
        <f>Nóvember!D35</f>
        <v>0</v>
      </c>
      <c r="N13" s="161">
        <f>Desember!D35</f>
        <v>0</v>
      </c>
      <c r="O13" s="152">
        <f>SUM(C13:N13)</f>
        <v>0</v>
      </c>
      <c r="P13" s="153"/>
      <c r="Q13" s="153"/>
      <c r="R13" s="153"/>
      <c r="S13" s="153"/>
      <c r="T13" s="153"/>
      <c r="U13" s="153"/>
    </row>
    <row r="14" spans="2:21" s="156" customFormat="1" ht="26.4" x14ac:dyDescent="0.3">
      <c r="B14" s="160" t="s">
        <v>154</v>
      </c>
      <c r="C14" s="157">
        <f t="shared" ref="C14:O14" si="0">SUM(C12:C13)</f>
        <v>0</v>
      </c>
      <c r="D14" s="157">
        <f t="shared" si="0"/>
        <v>0</v>
      </c>
      <c r="E14" s="157">
        <f t="shared" si="0"/>
        <v>0</v>
      </c>
      <c r="F14" s="157">
        <f t="shared" si="0"/>
        <v>0</v>
      </c>
      <c r="G14" s="157">
        <f t="shared" si="0"/>
        <v>0</v>
      </c>
      <c r="H14" s="157">
        <f t="shared" si="0"/>
        <v>0</v>
      </c>
      <c r="I14" s="157">
        <f t="shared" si="0"/>
        <v>0</v>
      </c>
      <c r="J14" s="157">
        <f t="shared" si="0"/>
        <v>0</v>
      </c>
      <c r="K14" s="157">
        <f t="shared" si="0"/>
        <v>0</v>
      </c>
      <c r="L14" s="157">
        <f t="shared" si="0"/>
        <v>0</v>
      </c>
      <c r="M14" s="157">
        <f t="shared" si="0"/>
        <v>0</v>
      </c>
      <c r="N14" s="157">
        <f t="shared" si="0"/>
        <v>0</v>
      </c>
      <c r="O14" s="158">
        <f t="shared" si="0"/>
        <v>0</v>
      </c>
      <c r="P14" s="159"/>
      <c r="Q14" s="159"/>
      <c r="R14" s="159"/>
      <c r="S14" s="159"/>
      <c r="T14" s="159"/>
      <c r="U14" s="159"/>
    </row>
    <row r="15" spans="2:21" x14ac:dyDescent="0.25">
      <c r="B15" s="38"/>
      <c r="C15" s="38"/>
      <c r="D15" s="38"/>
      <c r="E15" s="38"/>
      <c r="F15" s="38"/>
      <c r="G15" s="38"/>
      <c r="H15" s="38"/>
      <c r="I15" s="38"/>
      <c r="J15" s="38"/>
      <c r="K15" s="38"/>
      <c r="L15" s="38"/>
      <c r="M15" s="38"/>
      <c r="N15" s="38"/>
      <c r="O15" s="131"/>
      <c r="P15" s="73"/>
      <c r="Q15" s="73"/>
      <c r="R15" s="73"/>
      <c r="S15" s="73"/>
      <c r="T15" s="73"/>
      <c r="U15" s="73"/>
    </row>
    <row r="16" spans="2:21" ht="26.4" x14ac:dyDescent="0.25">
      <c r="B16" s="148" t="s">
        <v>155</v>
      </c>
      <c r="C16" s="38"/>
      <c r="D16" s="38"/>
      <c r="E16" s="38"/>
      <c r="F16" s="38"/>
      <c r="G16" s="38"/>
      <c r="H16" s="38"/>
      <c r="I16" s="38"/>
      <c r="J16" s="38"/>
      <c r="K16" s="38"/>
      <c r="L16" s="38"/>
      <c r="M16" s="38"/>
      <c r="N16" s="38"/>
      <c r="O16" s="131"/>
      <c r="P16" s="73"/>
      <c r="Q16" s="73"/>
      <c r="R16" s="73"/>
      <c r="S16" s="73"/>
      <c r="T16" s="73"/>
      <c r="U16" s="73"/>
    </row>
    <row r="17" spans="2:21" s="150" customFormat="1" ht="26.4" x14ac:dyDescent="0.3">
      <c r="B17" s="155" t="s">
        <v>156</v>
      </c>
      <c r="C17" s="151">
        <f>Janúar!C41</f>
        <v>0</v>
      </c>
      <c r="D17" s="151">
        <f>Febrúar!C41</f>
        <v>0</v>
      </c>
      <c r="E17" s="151">
        <f>Mars!C41</f>
        <v>0</v>
      </c>
      <c r="F17" s="151">
        <f>Apríl!C41</f>
        <v>0</v>
      </c>
      <c r="G17" s="151">
        <f>Maí!C41</f>
        <v>0</v>
      </c>
      <c r="H17" s="151">
        <f>Júní!C41</f>
        <v>0</v>
      </c>
      <c r="I17" s="151">
        <f>Júlí!C41</f>
        <v>0</v>
      </c>
      <c r="J17" s="151">
        <f>Ágúst!C41</f>
        <v>0</v>
      </c>
      <c r="K17" s="151">
        <f>September!C41</f>
        <v>0</v>
      </c>
      <c r="L17" s="151">
        <f>Október!C41</f>
        <v>0</v>
      </c>
      <c r="M17" s="151">
        <f>Nóvember!C41</f>
        <v>0</v>
      </c>
      <c r="N17" s="151">
        <f>Desember!C41</f>
        <v>0</v>
      </c>
      <c r="O17" s="152">
        <f>SUM(C17:N17)</f>
        <v>0</v>
      </c>
      <c r="P17" s="153"/>
      <c r="Q17" s="153"/>
      <c r="R17" s="153"/>
      <c r="S17" s="153"/>
      <c r="T17" s="153"/>
      <c r="U17" s="153"/>
    </row>
    <row r="18" spans="2:21" s="150" customFormat="1" ht="26.4" x14ac:dyDescent="0.3">
      <c r="B18" s="155" t="s">
        <v>157</v>
      </c>
      <c r="C18" s="151">
        <f>Janúar!C67-C17</f>
        <v>0</v>
      </c>
      <c r="D18" s="151">
        <f>Febrúar!C67-D17</f>
        <v>0</v>
      </c>
      <c r="E18" s="151">
        <f>Mars!C67-E17</f>
        <v>0</v>
      </c>
      <c r="F18" s="151">
        <f>Apríl!C67-F17</f>
        <v>0</v>
      </c>
      <c r="G18" s="151">
        <f>Maí!C67-G17</f>
        <v>0</v>
      </c>
      <c r="H18" s="151">
        <f>Júní!C67-H17</f>
        <v>0</v>
      </c>
      <c r="I18" s="151">
        <f>Júlí!C67-I17</f>
        <v>0</v>
      </c>
      <c r="J18" s="151">
        <f>Ágúst!C67-J17</f>
        <v>0</v>
      </c>
      <c r="K18" s="151">
        <f>September!C67-K17</f>
        <v>0</v>
      </c>
      <c r="L18" s="151">
        <f>Október!C67-L17</f>
        <v>0</v>
      </c>
      <c r="M18" s="151">
        <f>Nóvember!C67-M17</f>
        <v>0</v>
      </c>
      <c r="N18" s="151">
        <f>Desember!C67-N17</f>
        <v>0</v>
      </c>
      <c r="O18" s="152">
        <f>SUM(C18:N18)</f>
        <v>0</v>
      </c>
      <c r="P18" s="153"/>
      <c r="Q18" s="153"/>
      <c r="R18" s="153"/>
      <c r="S18" s="153"/>
      <c r="T18" s="153"/>
      <c r="U18" s="153"/>
    </row>
    <row r="19" spans="2:21" s="128" customFormat="1" x14ac:dyDescent="0.25">
      <c r="B19" s="147" t="s">
        <v>158</v>
      </c>
      <c r="C19" s="129">
        <f t="shared" ref="C19:O19" si="1">SUM(C17:C18)</f>
        <v>0</v>
      </c>
      <c r="D19" s="129">
        <f t="shared" si="1"/>
        <v>0</v>
      </c>
      <c r="E19" s="129">
        <f t="shared" si="1"/>
        <v>0</v>
      </c>
      <c r="F19" s="129">
        <f t="shared" si="1"/>
        <v>0</v>
      </c>
      <c r="G19" s="129">
        <f t="shared" si="1"/>
        <v>0</v>
      </c>
      <c r="H19" s="129">
        <f t="shared" si="1"/>
        <v>0</v>
      </c>
      <c r="I19" s="129">
        <f t="shared" si="1"/>
        <v>0</v>
      </c>
      <c r="J19" s="129">
        <f t="shared" si="1"/>
        <v>0</v>
      </c>
      <c r="K19" s="129">
        <f t="shared" si="1"/>
        <v>0</v>
      </c>
      <c r="L19" s="129">
        <f t="shared" si="1"/>
        <v>0</v>
      </c>
      <c r="M19" s="129">
        <f t="shared" si="1"/>
        <v>0</v>
      </c>
      <c r="N19" s="129">
        <f t="shared" si="1"/>
        <v>0</v>
      </c>
      <c r="O19" s="130">
        <f t="shared" si="1"/>
        <v>0</v>
      </c>
      <c r="P19" s="52"/>
      <c r="Q19" s="52"/>
      <c r="R19" s="52"/>
      <c r="S19" s="52"/>
      <c r="T19" s="52"/>
      <c r="U19" s="52"/>
    </row>
    <row r="20" spans="2:21" x14ac:dyDescent="0.25">
      <c r="B20" s="125"/>
      <c r="C20" s="132"/>
      <c r="D20" s="132"/>
      <c r="E20" s="132"/>
      <c r="F20" s="132"/>
      <c r="G20" s="132"/>
      <c r="H20" s="132"/>
      <c r="I20" s="132"/>
      <c r="J20" s="132"/>
      <c r="K20" s="132"/>
      <c r="L20" s="132"/>
      <c r="M20" s="132"/>
      <c r="N20" s="132"/>
      <c r="O20" s="133"/>
      <c r="P20" s="73"/>
      <c r="Q20" s="73"/>
      <c r="R20" s="73"/>
      <c r="S20" s="73"/>
      <c r="T20" s="73"/>
      <c r="U20" s="73"/>
    </row>
    <row r="21" spans="2:21" ht="13.8" thickBot="1" x14ac:dyDescent="0.3">
      <c r="B21" s="149" t="s">
        <v>107</v>
      </c>
      <c r="C21" s="135">
        <f t="shared" ref="C21:O21" si="2">C14+C19</f>
        <v>0</v>
      </c>
      <c r="D21" s="135">
        <f t="shared" si="2"/>
        <v>0</v>
      </c>
      <c r="E21" s="135">
        <f t="shared" si="2"/>
        <v>0</v>
      </c>
      <c r="F21" s="135">
        <f t="shared" si="2"/>
        <v>0</v>
      </c>
      <c r="G21" s="135">
        <f t="shared" si="2"/>
        <v>0</v>
      </c>
      <c r="H21" s="135">
        <f t="shared" si="2"/>
        <v>0</v>
      </c>
      <c r="I21" s="135">
        <f t="shared" si="2"/>
        <v>0</v>
      </c>
      <c r="J21" s="135">
        <f t="shared" si="2"/>
        <v>0</v>
      </c>
      <c r="K21" s="135">
        <f t="shared" si="2"/>
        <v>0</v>
      </c>
      <c r="L21" s="135">
        <f t="shared" si="2"/>
        <v>0</v>
      </c>
      <c r="M21" s="135">
        <f t="shared" si="2"/>
        <v>0</v>
      </c>
      <c r="N21" s="135">
        <f t="shared" si="2"/>
        <v>0</v>
      </c>
      <c r="O21" s="136">
        <f t="shared" si="2"/>
        <v>0</v>
      </c>
      <c r="P21" s="73"/>
      <c r="Q21" s="73"/>
      <c r="R21" s="73"/>
      <c r="S21" s="73"/>
      <c r="T21" s="73"/>
      <c r="U21" s="73"/>
    </row>
    <row r="22" spans="2:21" ht="13.8" thickTop="1" x14ac:dyDescent="0.25">
      <c r="B22" s="125"/>
      <c r="C22" s="38"/>
      <c r="D22" s="38"/>
      <c r="E22" s="38"/>
      <c r="F22" s="38"/>
      <c r="G22" s="38"/>
      <c r="H22" s="38"/>
      <c r="I22" s="38"/>
      <c r="J22" s="38"/>
      <c r="K22" s="38"/>
      <c r="L22" s="38"/>
      <c r="M22" s="38"/>
      <c r="N22" s="38"/>
      <c r="O22" s="131"/>
      <c r="P22" s="73"/>
      <c r="Q22" s="73"/>
      <c r="R22" s="73"/>
      <c r="S22" s="73"/>
      <c r="T22" s="73"/>
      <c r="U22" s="73"/>
    </row>
    <row r="23" spans="2:21" x14ac:dyDescent="0.25">
      <c r="B23" s="122" t="s">
        <v>108</v>
      </c>
      <c r="C23" s="38"/>
      <c r="D23" s="38"/>
      <c r="E23" s="38"/>
      <c r="F23" s="38"/>
      <c r="G23" s="38"/>
      <c r="H23" s="38"/>
      <c r="I23" s="38"/>
      <c r="J23" s="38"/>
      <c r="K23" s="38"/>
      <c r="L23" s="38"/>
      <c r="M23" s="38"/>
      <c r="N23" s="38"/>
      <c r="O23" s="131"/>
      <c r="P23" s="73"/>
      <c r="Q23" s="73"/>
      <c r="R23" s="73"/>
      <c r="S23" s="73"/>
      <c r="T23" s="73"/>
      <c r="U23" s="73"/>
    </row>
    <row r="24" spans="2:21" x14ac:dyDescent="0.25">
      <c r="B24" s="137" t="s">
        <v>109</v>
      </c>
      <c r="C24" s="138"/>
      <c r="D24" s="138"/>
      <c r="E24" s="138"/>
      <c r="F24" s="138"/>
      <c r="G24" s="138"/>
      <c r="H24" s="138"/>
      <c r="I24" s="138"/>
      <c r="J24" s="138"/>
      <c r="K24" s="138"/>
      <c r="L24" s="138"/>
      <c r="M24" s="138"/>
      <c r="N24" s="138"/>
      <c r="O24" s="127">
        <f>SUM(C24:N24)</f>
        <v>0</v>
      </c>
      <c r="P24" s="73"/>
      <c r="Q24" s="73"/>
      <c r="R24" s="73"/>
      <c r="S24" s="73"/>
      <c r="T24" s="73"/>
      <c r="U24" s="73"/>
    </row>
    <row r="25" spans="2:21" x14ac:dyDescent="0.25">
      <c r="B25" s="139" t="s">
        <v>110</v>
      </c>
      <c r="C25" s="138"/>
      <c r="D25" s="138"/>
      <c r="E25" s="138"/>
      <c r="F25" s="138"/>
      <c r="G25" s="138"/>
      <c r="H25" s="138"/>
      <c r="I25" s="138"/>
      <c r="J25" s="138"/>
      <c r="K25" s="138"/>
      <c r="L25" s="138"/>
      <c r="M25" s="138"/>
      <c r="N25" s="138"/>
      <c r="O25" s="127">
        <f>SUM(C25:N25)</f>
        <v>0</v>
      </c>
      <c r="P25" s="73"/>
      <c r="Q25" s="73"/>
      <c r="R25" s="73"/>
      <c r="S25" s="73"/>
      <c r="T25" s="73"/>
      <c r="U25" s="73"/>
    </row>
    <row r="26" spans="2:21" x14ac:dyDescent="0.25">
      <c r="B26" s="139" t="s">
        <v>110</v>
      </c>
      <c r="C26" s="138"/>
      <c r="D26" s="138"/>
      <c r="E26" s="138"/>
      <c r="F26" s="138"/>
      <c r="G26" s="138"/>
      <c r="H26" s="138"/>
      <c r="I26" s="138"/>
      <c r="J26" s="138"/>
      <c r="K26" s="138"/>
      <c r="L26" s="138"/>
      <c r="M26" s="138"/>
      <c r="N26" s="138"/>
      <c r="O26" s="127">
        <f>SUM(C26:N26)</f>
        <v>0</v>
      </c>
      <c r="P26" s="73"/>
      <c r="Q26" s="73"/>
      <c r="R26" s="73"/>
      <c r="S26" s="73"/>
      <c r="T26" s="73"/>
      <c r="U26" s="73"/>
    </row>
    <row r="27" spans="2:21" x14ac:dyDescent="0.25">
      <c r="B27" s="139" t="s">
        <v>110</v>
      </c>
      <c r="C27" s="138"/>
      <c r="D27" s="138"/>
      <c r="E27" s="138"/>
      <c r="F27" s="138"/>
      <c r="G27" s="138"/>
      <c r="H27" s="138"/>
      <c r="I27" s="138"/>
      <c r="J27" s="138"/>
      <c r="K27" s="138"/>
      <c r="L27" s="138"/>
      <c r="M27" s="138"/>
      <c r="N27" s="138"/>
      <c r="O27" s="127">
        <f>SUM(C27:N27)</f>
        <v>0</v>
      </c>
      <c r="P27" s="73"/>
      <c r="Q27" s="73"/>
      <c r="R27" s="73"/>
      <c r="S27" s="73"/>
      <c r="T27" s="73"/>
      <c r="U27" s="73"/>
    </row>
    <row r="28" spans="2:21" x14ac:dyDescent="0.25">
      <c r="B28" s="139" t="s">
        <v>110</v>
      </c>
      <c r="C28" s="138"/>
      <c r="D28" s="138"/>
      <c r="E28" s="138"/>
      <c r="F28" s="138"/>
      <c r="G28" s="138"/>
      <c r="H28" s="138"/>
      <c r="I28" s="138"/>
      <c r="J28" s="138"/>
      <c r="K28" s="138"/>
      <c r="L28" s="138"/>
      <c r="M28" s="138"/>
      <c r="N28" s="138"/>
      <c r="O28" s="127">
        <f>SUM(C28:N28)</f>
        <v>0</v>
      </c>
      <c r="P28" s="73"/>
      <c r="Q28" s="73"/>
      <c r="R28" s="73"/>
      <c r="S28" s="73"/>
      <c r="T28" s="73"/>
      <c r="U28" s="73"/>
    </row>
    <row r="29" spans="2:21" ht="13.8" thickBot="1" x14ac:dyDescent="0.3">
      <c r="B29" s="134" t="s">
        <v>111</v>
      </c>
      <c r="C29" s="135">
        <f t="shared" ref="C29:O29" si="3">SUM(C24:C28)</f>
        <v>0</v>
      </c>
      <c r="D29" s="135">
        <f t="shared" si="3"/>
        <v>0</v>
      </c>
      <c r="E29" s="135">
        <f t="shared" si="3"/>
        <v>0</v>
      </c>
      <c r="F29" s="135">
        <f t="shared" si="3"/>
        <v>0</v>
      </c>
      <c r="G29" s="135">
        <f t="shared" si="3"/>
        <v>0</v>
      </c>
      <c r="H29" s="135">
        <f t="shared" si="3"/>
        <v>0</v>
      </c>
      <c r="I29" s="135">
        <f t="shared" si="3"/>
        <v>0</v>
      </c>
      <c r="J29" s="135">
        <f t="shared" si="3"/>
        <v>0</v>
      </c>
      <c r="K29" s="135">
        <f t="shared" si="3"/>
        <v>0</v>
      </c>
      <c r="L29" s="135">
        <f t="shared" si="3"/>
        <v>0</v>
      </c>
      <c r="M29" s="135">
        <f t="shared" si="3"/>
        <v>0</v>
      </c>
      <c r="N29" s="135">
        <f t="shared" si="3"/>
        <v>0</v>
      </c>
      <c r="O29" s="136">
        <f t="shared" si="3"/>
        <v>0</v>
      </c>
      <c r="P29" s="73"/>
      <c r="Q29" s="73"/>
      <c r="R29" s="73"/>
      <c r="S29" s="73"/>
      <c r="T29" s="73"/>
      <c r="U29" s="73"/>
    </row>
    <row r="30" spans="2:21" ht="13.8" thickTop="1" x14ac:dyDescent="0.25">
      <c r="B30" s="38"/>
      <c r="C30" s="38"/>
      <c r="D30" s="38"/>
      <c r="E30" s="38"/>
      <c r="F30" s="38"/>
      <c r="G30" s="38"/>
      <c r="H30" s="38"/>
      <c r="I30" s="38"/>
      <c r="J30" s="38"/>
      <c r="K30" s="38"/>
      <c r="L30" s="38"/>
      <c r="M30" s="38"/>
      <c r="N30" s="38"/>
      <c r="O30" s="131"/>
      <c r="P30" s="73"/>
      <c r="Q30" s="73"/>
      <c r="R30" s="73"/>
      <c r="S30" s="73"/>
      <c r="T30" s="73"/>
      <c r="U30" s="73"/>
    </row>
    <row r="31" spans="2:21" x14ac:dyDescent="0.25">
      <c r="B31" s="122" t="s">
        <v>119</v>
      </c>
      <c r="C31" s="38"/>
      <c r="D31" s="38"/>
      <c r="E31" s="38"/>
      <c r="F31" s="38"/>
      <c r="G31" s="38"/>
      <c r="H31" s="38"/>
      <c r="I31" s="38"/>
      <c r="J31" s="38"/>
      <c r="K31" s="38"/>
      <c r="L31" s="38"/>
      <c r="M31" s="38"/>
      <c r="N31" s="38"/>
      <c r="O31" s="131"/>
      <c r="P31" s="73"/>
      <c r="Q31" s="73"/>
      <c r="R31" s="73"/>
      <c r="S31" s="73"/>
      <c r="T31" s="73"/>
      <c r="U31" s="73"/>
    </row>
    <row r="32" spans="2:21" x14ac:dyDescent="0.25">
      <c r="B32" s="162" t="s">
        <v>112</v>
      </c>
      <c r="C32" s="164"/>
      <c r="D32" s="164"/>
      <c r="E32" s="164"/>
      <c r="F32" s="164"/>
      <c r="G32" s="164"/>
      <c r="H32" s="164"/>
      <c r="I32" s="164"/>
      <c r="J32" s="164"/>
      <c r="K32" s="164"/>
      <c r="L32" s="164"/>
      <c r="M32" s="164"/>
      <c r="N32" s="164"/>
      <c r="O32" s="152">
        <f>SUM(C32:N32)</f>
        <v>0</v>
      </c>
      <c r="P32" s="73"/>
      <c r="Q32" s="73"/>
      <c r="R32" s="73"/>
      <c r="S32" s="73"/>
      <c r="T32" s="73"/>
      <c r="U32" s="73"/>
    </row>
    <row r="33" spans="2:21" ht="26.4" x14ac:dyDescent="0.25">
      <c r="B33" s="154" t="s">
        <v>117</v>
      </c>
      <c r="C33" s="164"/>
      <c r="D33" s="164"/>
      <c r="E33" s="164"/>
      <c r="F33" s="164"/>
      <c r="G33" s="164"/>
      <c r="H33" s="164"/>
      <c r="I33" s="164"/>
      <c r="J33" s="164"/>
      <c r="K33" s="164"/>
      <c r="L33" s="164"/>
      <c r="M33" s="164"/>
      <c r="N33" s="164"/>
      <c r="O33" s="152">
        <f>SUM(C33:N33)</f>
        <v>0</v>
      </c>
      <c r="P33" s="73"/>
      <c r="Q33" s="73"/>
      <c r="R33" s="73"/>
      <c r="S33" s="73"/>
      <c r="T33" s="73"/>
      <c r="U33" s="73"/>
    </row>
    <row r="34" spans="2:21" ht="26.4" x14ac:dyDescent="0.25">
      <c r="B34" s="165" t="s">
        <v>118</v>
      </c>
      <c r="C34" s="157">
        <f t="shared" ref="C34:O34" si="4">SUM(C32:C33)</f>
        <v>0</v>
      </c>
      <c r="D34" s="157">
        <f t="shared" si="4"/>
        <v>0</v>
      </c>
      <c r="E34" s="157">
        <f t="shared" si="4"/>
        <v>0</v>
      </c>
      <c r="F34" s="157">
        <f t="shared" si="4"/>
        <v>0</v>
      </c>
      <c r="G34" s="157">
        <f t="shared" si="4"/>
        <v>0</v>
      </c>
      <c r="H34" s="157">
        <f t="shared" si="4"/>
        <v>0</v>
      </c>
      <c r="I34" s="157">
        <f t="shared" si="4"/>
        <v>0</v>
      </c>
      <c r="J34" s="157">
        <f t="shared" si="4"/>
        <v>0</v>
      </c>
      <c r="K34" s="157">
        <f t="shared" si="4"/>
        <v>0</v>
      </c>
      <c r="L34" s="157">
        <f t="shared" si="4"/>
        <v>0</v>
      </c>
      <c r="M34" s="157">
        <f t="shared" si="4"/>
        <v>0</v>
      </c>
      <c r="N34" s="157">
        <f t="shared" si="4"/>
        <v>0</v>
      </c>
      <c r="O34" s="158">
        <f t="shared" si="4"/>
        <v>0</v>
      </c>
      <c r="P34" s="73"/>
      <c r="Q34" s="73"/>
      <c r="R34" s="73"/>
      <c r="S34" s="73"/>
      <c r="T34" s="73"/>
      <c r="U34" s="73"/>
    </row>
    <row r="35" spans="2:21" x14ac:dyDescent="0.25">
      <c r="B35" s="122"/>
      <c r="C35" s="122"/>
      <c r="D35" s="122"/>
      <c r="E35" s="122"/>
      <c r="F35" s="122"/>
      <c r="G35" s="122"/>
      <c r="H35" s="122"/>
      <c r="I35" s="122"/>
      <c r="J35" s="122"/>
      <c r="K35" s="122"/>
      <c r="L35" s="122"/>
      <c r="M35" s="122"/>
      <c r="N35" s="122"/>
      <c r="O35" s="141"/>
      <c r="P35" s="73"/>
      <c r="Q35" s="73"/>
      <c r="R35" s="73"/>
      <c r="S35" s="73"/>
      <c r="T35" s="73"/>
      <c r="U35" s="73"/>
    </row>
    <row r="36" spans="2:21" s="128" customFormat="1" x14ac:dyDescent="0.25">
      <c r="B36" s="140" t="s">
        <v>159</v>
      </c>
      <c r="C36" s="129">
        <f t="shared" ref="C36:O36" si="5">C21-C29+C34</f>
        <v>0</v>
      </c>
      <c r="D36" s="129">
        <f t="shared" si="5"/>
        <v>0</v>
      </c>
      <c r="E36" s="129">
        <f t="shared" si="5"/>
        <v>0</v>
      </c>
      <c r="F36" s="129">
        <f t="shared" si="5"/>
        <v>0</v>
      </c>
      <c r="G36" s="129">
        <f t="shared" si="5"/>
        <v>0</v>
      </c>
      <c r="H36" s="129">
        <f t="shared" si="5"/>
        <v>0</v>
      </c>
      <c r="I36" s="129">
        <f t="shared" si="5"/>
        <v>0</v>
      </c>
      <c r="J36" s="129">
        <f t="shared" si="5"/>
        <v>0</v>
      </c>
      <c r="K36" s="129">
        <f t="shared" si="5"/>
        <v>0</v>
      </c>
      <c r="L36" s="129">
        <f t="shared" si="5"/>
        <v>0</v>
      </c>
      <c r="M36" s="129">
        <f t="shared" si="5"/>
        <v>0</v>
      </c>
      <c r="N36" s="129">
        <f t="shared" si="5"/>
        <v>0</v>
      </c>
      <c r="O36" s="130">
        <f t="shared" si="5"/>
        <v>0</v>
      </c>
      <c r="P36" s="142"/>
      <c r="Q36" s="142"/>
    </row>
    <row r="37" spans="2:21" ht="26.4" x14ac:dyDescent="0.25">
      <c r="B37" s="167" t="s">
        <v>120</v>
      </c>
      <c r="C37" s="168"/>
      <c r="D37" s="168"/>
      <c r="E37" s="168"/>
      <c r="F37" s="168"/>
      <c r="G37" s="168"/>
      <c r="H37" s="168"/>
      <c r="I37" s="168"/>
      <c r="J37" s="168"/>
      <c r="K37" s="168"/>
      <c r="L37" s="168"/>
      <c r="M37" s="168"/>
      <c r="N37" s="168"/>
      <c r="O37" s="169"/>
      <c r="P37" s="143"/>
      <c r="Q37" s="143"/>
    </row>
    <row r="38" spans="2:21" x14ac:dyDescent="0.25">
      <c r="B38" s="125"/>
      <c r="C38" s="38"/>
      <c r="D38" s="38"/>
      <c r="E38" s="38"/>
      <c r="F38" s="38"/>
      <c r="G38" s="38"/>
      <c r="H38" s="38"/>
      <c r="I38" s="38"/>
      <c r="J38" s="38"/>
      <c r="K38" s="38"/>
      <c r="L38" s="38"/>
      <c r="M38" s="38"/>
      <c r="N38" s="38"/>
      <c r="O38" s="131"/>
      <c r="P38" s="143"/>
      <c r="Q38" s="143"/>
    </row>
    <row r="39" spans="2:21" ht="13.8" thickBot="1" x14ac:dyDescent="0.3">
      <c r="B39" s="144" t="s">
        <v>160</v>
      </c>
      <c r="C39" s="145"/>
      <c r="D39" s="145"/>
      <c r="E39" s="145"/>
      <c r="F39" s="145"/>
      <c r="G39" s="145"/>
      <c r="H39" s="145"/>
      <c r="I39" s="145"/>
      <c r="J39" s="145"/>
      <c r="K39" s="145"/>
      <c r="L39" s="145"/>
      <c r="M39" s="145"/>
      <c r="N39" s="145"/>
      <c r="O39" s="146">
        <f>O36+O37</f>
        <v>0</v>
      </c>
    </row>
    <row r="40" spans="2:21" x14ac:dyDescent="0.25">
      <c r="B40" s="38"/>
      <c r="C40" s="38"/>
      <c r="D40" s="38"/>
      <c r="E40" s="38"/>
      <c r="F40" s="38"/>
      <c r="G40" s="38"/>
      <c r="H40" s="38"/>
      <c r="I40" s="38"/>
      <c r="J40" s="38"/>
      <c r="K40" s="38"/>
      <c r="L40" s="38"/>
      <c r="M40" s="38"/>
      <c r="N40" s="38"/>
      <c r="O40" s="38"/>
    </row>
    <row r="41" spans="2:21" x14ac:dyDescent="0.25">
      <c r="B41" s="38"/>
      <c r="C41" s="38"/>
      <c r="D41" s="38"/>
      <c r="E41" s="38"/>
      <c r="F41" s="38"/>
      <c r="G41" s="38"/>
      <c r="H41" s="38"/>
      <c r="I41" s="38"/>
      <c r="J41" s="38"/>
      <c r="K41" s="38"/>
      <c r="L41" s="38"/>
      <c r="M41" s="38"/>
      <c r="N41" s="38"/>
      <c r="O41" s="38"/>
    </row>
    <row r="42" spans="2:21" ht="19.5" customHeight="1" x14ac:dyDescent="0.25">
      <c r="B42" s="206" t="s">
        <v>161</v>
      </c>
      <c r="C42" s="206"/>
      <c r="D42" s="206"/>
      <c r="E42" s="206"/>
      <c r="F42" s="206"/>
      <c r="G42" s="206"/>
      <c r="H42" s="206"/>
      <c r="I42" s="206"/>
      <c r="J42" s="206"/>
      <c r="K42" s="206"/>
      <c r="L42" s="206"/>
      <c r="M42" s="206"/>
      <c r="N42" s="206"/>
      <c r="O42" s="206"/>
    </row>
    <row r="43" spans="2:21" x14ac:dyDescent="0.25">
      <c r="B43" s="119"/>
      <c r="C43" s="120" t="str">
        <f t="shared" ref="C43:O43" si="6">+C9</f>
        <v>Janúar</v>
      </c>
      <c r="D43" s="120" t="str">
        <f t="shared" si="6"/>
        <v>Febrúar</v>
      </c>
      <c r="E43" s="120" t="str">
        <f t="shared" si="6"/>
        <v>Mars</v>
      </c>
      <c r="F43" s="120" t="str">
        <f t="shared" si="6"/>
        <v>Apríl</v>
      </c>
      <c r="G43" s="120" t="str">
        <f t="shared" si="6"/>
        <v>Maí</v>
      </c>
      <c r="H43" s="120" t="str">
        <f t="shared" si="6"/>
        <v>Júní</v>
      </c>
      <c r="I43" s="120" t="str">
        <f t="shared" si="6"/>
        <v>Júlí</v>
      </c>
      <c r="J43" s="120" t="str">
        <f t="shared" si="6"/>
        <v>Ágúst</v>
      </c>
      <c r="K43" s="120" t="str">
        <f t="shared" si="6"/>
        <v>September</v>
      </c>
      <c r="L43" s="120" t="str">
        <f t="shared" si="6"/>
        <v>Október</v>
      </c>
      <c r="M43" s="120" t="str">
        <f t="shared" si="6"/>
        <v>Nóvember</v>
      </c>
      <c r="N43" s="120" t="str">
        <f t="shared" si="6"/>
        <v>Desember</v>
      </c>
      <c r="O43" s="121" t="str">
        <f t="shared" si="6"/>
        <v>Samtals</v>
      </c>
    </row>
    <row r="44" spans="2:21" x14ac:dyDescent="0.25">
      <c r="B44" s="125" t="s">
        <v>165</v>
      </c>
      <c r="C44" s="164"/>
      <c r="D44" s="161">
        <f t="shared" ref="D44:N44" si="7">C54</f>
        <v>0</v>
      </c>
      <c r="E44" s="161">
        <f t="shared" si="7"/>
        <v>0</v>
      </c>
      <c r="F44" s="161">
        <f t="shared" si="7"/>
        <v>0</v>
      </c>
      <c r="G44" s="161">
        <f t="shared" si="7"/>
        <v>0</v>
      </c>
      <c r="H44" s="161">
        <f t="shared" si="7"/>
        <v>0</v>
      </c>
      <c r="I44" s="161">
        <f t="shared" si="7"/>
        <v>0</v>
      </c>
      <c r="J44" s="161">
        <f t="shared" si="7"/>
        <v>0</v>
      </c>
      <c r="K44" s="161">
        <f t="shared" si="7"/>
        <v>0</v>
      </c>
      <c r="L44" s="161">
        <f t="shared" si="7"/>
        <v>0</v>
      </c>
      <c r="M44" s="161">
        <f t="shared" si="7"/>
        <v>0</v>
      </c>
      <c r="N44" s="161">
        <f t="shared" si="7"/>
        <v>0</v>
      </c>
      <c r="O44" s="152">
        <f>C44</f>
        <v>0</v>
      </c>
    </row>
    <row r="45" spans="2:21" x14ac:dyDescent="0.25">
      <c r="B45" s="125" t="s">
        <v>115</v>
      </c>
      <c r="C45" s="164"/>
      <c r="D45" s="164"/>
      <c r="E45" s="164"/>
      <c r="F45" s="164"/>
      <c r="G45" s="164"/>
      <c r="H45" s="164"/>
      <c r="I45" s="164"/>
      <c r="J45" s="164"/>
      <c r="K45" s="164"/>
      <c r="L45" s="164"/>
      <c r="M45" s="164"/>
      <c r="N45" s="164"/>
      <c r="O45" s="152">
        <f t="shared" ref="O45:O53" si="8">SUM(C45:N45)</f>
        <v>0</v>
      </c>
    </row>
    <row r="46" spans="2:21" ht="26.4" x14ac:dyDescent="0.25">
      <c r="B46" s="166" t="s">
        <v>121</v>
      </c>
      <c r="C46" s="164" t="s">
        <v>100</v>
      </c>
      <c r="D46" s="164"/>
      <c r="E46" s="164"/>
      <c r="F46" s="164"/>
      <c r="G46" s="164"/>
      <c r="H46" s="164"/>
      <c r="I46" s="164"/>
      <c r="J46" s="164"/>
      <c r="K46" s="164"/>
      <c r="L46" s="164"/>
      <c r="M46" s="164"/>
      <c r="N46" s="164"/>
      <c r="O46" s="152">
        <f t="shared" si="8"/>
        <v>0</v>
      </c>
    </row>
    <row r="47" spans="2:21" x14ac:dyDescent="0.25">
      <c r="B47" s="125" t="s">
        <v>114</v>
      </c>
      <c r="C47" s="164"/>
      <c r="D47" s="164"/>
      <c r="E47" s="164"/>
      <c r="F47" s="164"/>
      <c r="G47" s="164"/>
      <c r="H47" s="164"/>
      <c r="I47" s="164"/>
      <c r="J47" s="164"/>
      <c r="K47" s="164"/>
      <c r="L47" s="164"/>
      <c r="M47" s="164"/>
      <c r="N47" s="164"/>
      <c r="O47" s="152">
        <f t="shared" si="8"/>
        <v>0</v>
      </c>
    </row>
    <row r="48" spans="2:21" ht="26.4" x14ac:dyDescent="0.25">
      <c r="B48" s="166" t="s">
        <v>122</v>
      </c>
      <c r="C48" s="164"/>
      <c r="D48" s="164"/>
      <c r="E48" s="164"/>
      <c r="F48" s="164"/>
      <c r="G48" s="164"/>
      <c r="H48" s="164"/>
      <c r="I48" s="164"/>
      <c r="J48" s="164"/>
      <c r="K48" s="164"/>
      <c r="L48" s="164"/>
      <c r="M48" s="164"/>
      <c r="N48" s="164"/>
      <c r="O48" s="152">
        <f t="shared" si="8"/>
        <v>0</v>
      </c>
    </row>
    <row r="49" spans="2:15" x14ac:dyDescent="0.25">
      <c r="B49" s="125" t="s">
        <v>113</v>
      </c>
      <c r="C49" s="164"/>
      <c r="D49" s="164"/>
      <c r="E49" s="164"/>
      <c r="F49" s="164"/>
      <c r="G49" s="164"/>
      <c r="H49" s="164"/>
      <c r="I49" s="164"/>
      <c r="J49" s="164"/>
      <c r="K49" s="164"/>
      <c r="L49" s="164"/>
      <c r="M49" s="164"/>
      <c r="N49" s="164"/>
      <c r="O49" s="152">
        <f t="shared" si="8"/>
        <v>0</v>
      </c>
    </row>
    <row r="50" spans="2:15" x14ac:dyDescent="0.25">
      <c r="B50" s="125" t="s">
        <v>166</v>
      </c>
      <c r="C50" s="164"/>
      <c r="D50" s="164"/>
      <c r="E50" s="164"/>
      <c r="F50" s="164"/>
      <c r="G50" s="164"/>
      <c r="H50" s="164"/>
      <c r="I50" s="164"/>
      <c r="J50" s="164"/>
      <c r="K50" s="164"/>
      <c r="L50" s="164"/>
      <c r="M50" s="164"/>
      <c r="N50" s="164"/>
      <c r="O50" s="152">
        <f t="shared" si="8"/>
        <v>0</v>
      </c>
    </row>
    <row r="51" spans="2:15" ht="26.4" x14ac:dyDescent="0.25">
      <c r="B51" s="166" t="s">
        <v>123</v>
      </c>
      <c r="C51" s="164"/>
      <c r="D51" s="164"/>
      <c r="E51" s="164"/>
      <c r="F51" s="164"/>
      <c r="G51" s="164"/>
      <c r="H51" s="164"/>
      <c r="I51" s="164"/>
      <c r="J51" s="164"/>
      <c r="K51" s="164"/>
      <c r="L51" s="164"/>
      <c r="M51" s="164"/>
      <c r="N51" s="164"/>
      <c r="O51" s="152">
        <f t="shared" si="8"/>
        <v>0</v>
      </c>
    </row>
    <row r="52" spans="2:15" x14ac:dyDescent="0.25">
      <c r="B52" s="125" t="s">
        <v>116</v>
      </c>
      <c r="C52" s="164"/>
      <c r="D52" s="164"/>
      <c r="E52" s="164"/>
      <c r="F52" s="164"/>
      <c r="G52" s="164"/>
      <c r="H52" s="164"/>
      <c r="I52" s="164"/>
      <c r="J52" s="164"/>
      <c r="K52" s="164"/>
      <c r="L52" s="164"/>
      <c r="M52" s="164"/>
      <c r="N52" s="164"/>
      <c r="O52" s="152">
        <f t="shared" si="8"/>
        <v>0</v>
      </c>
    </row>
    <row r="53" spans="2:15" x14ac:dyDescent="0.25">
      <c r="B53" s="125" t="s">
        <v>116</v>
      </c>
      <c r="C53" s="164"/>
      <c r="D53" s="164"/>
      <c r="E53" s="164"/>
      <c r="F53" s="164"/>
      <c r="G53" s="164"/>
      <c r="H53" s="164"/>
      <c r="I53" s="164"/>
      <c r="J53" s="164"/>
      <c r="K53" s="164"/>
      <c r="L53" s="164"/>
      <c r="M53" s="164"/>
      <c r="N53" s="164"/>
      <c r="O53" s="152">
        <f t="shared" si="8"/>
        <v>0</v>
      </c>
    </row>
    <row r="54" spans="2:15" ht="13.8" thickBot="1" x14ac:dyDescent="0.3">
      <c r="B54" s="144" t="s">
        <v>167</v>
      </c>
      <c r="C54" s="170">
        <f t="shared" ref="C54:O54" si="9">SUM(C44:C53)</f>
        <v>0</v>
      </c>
      <c r="D54" s="170">
        <f t="shared" si="9"/>
        <v>0</v>
      </c>
      <c r="E54" s="170">
        <f t="shared" si="9"/>
        <v>0</v>
      </c>
      <c r="F54" s="170">
        <f t="shared" si="9"/>
        <v>0</v>
      </c>
      <c r="G54" s="170">
        <f t="shared" si="9"/>
        <v>0</v>
      </c>
      <c r="H54" s="170">
        <f t="shared" si="9"/>
        <v>0</v>
      </c>
      <c r="I54" s="170">
        <f t="shared" si="9"/>
        <v>0</v>
      </c>
      <c r="J54" s="170">
        <f t="shared" si="9"/>
        <v>0</v>
      </c>
      <c r="K54" s="170">
        <f t="shared" si="9"/>
        <v>0</v>
      </c>
      <c r="L54" s="170">
        <f t="shared" si="9"/>
        <v>0</v>
      </c>
      <c r="M54" s="170">
        <f t="shared" si="9"/>
        <v>0</v>
      </c>
      <c r="N54" s="170">
        <f t="shared" si="9"/>
        <v>0</v>
      </c>
      <c r="O54" s="171">
        <f t="shared" si="9"/>
        <v>0</v>
      </c>
    </row>
  </sheetData>
  <sheetProtection algorithmName="SHA-512" hashValue="8eFgl/psFYYWe027bruiq4izkV5O61qgfNsRSxe7XuEJKK+CoWQYkR3a3ki5b/6Q7orhntwI2dWcyzadkdk4jA==" saltValue="lHN83RtbNjjsF+VNDKwyBA==" spinCount="100000" sheet="1" objects="1" scenarios="1"/>
  <mergeCells count="2">
    <mergeCell ref="B8:O8"/>
    <mergeCell ref="B42:O42"/>
  </mergeCells>
  <dataValidations count="5">
    <dataValidation type="custom" allowBlank="1" showInputMessage="1" showErrorMessage="1" error="Talan verður að vera 1 eða 2" sqref="F4" xr:uid="{00000000-0002-0000-0100-000000000000}">
      <formula1>"&lt;2,1"</formula1>
    </dataValidation>
    <dataValidation type="whole" allowBlank="1" showInputMessage="1" showErrorMessage="1" error="Talan verður að vera 1 eða 2" sqref="E4" xr:uid="{00000000-0002-0000-0100-000001000000}">
      <formula1>1</formula1>
      <formula2>2</formula2>
    </dataValidation>
    <dataValidation type="whole" operator="lessThan" allowBlank="1" showInputMessage="1" showErrorMessage="1" sqref="O37 C33:O33 C48:N48 C51:O51 C46:O46 O47:O48" xr:uid="{E2900033-3120-4FDF-902E-E63DB507E2B2}">
      <formula1>0</formula1>
    </dataValidation>
    <dataValidation type="whole" operator="greaterThan" allowBlank="1" showInputMessage="1" showErrorMessage="1" sqref="C45:N45 C24:N28 C49:N50" xr:uid="{CEED49A5-75BB-424F-B844-71D647ED02F9}">
      <formula1>0</formula1>
    </dataValidation>
    <dataValidation type="whole" operator="greaterThanOrEqual" allowBlank="1" showInputMessage="1" showErrorMessage="1" sqref="C32:N32 C47:N47" xr:uid="{DC525247-6FF0-479D-BBD6-BC3F5624D9A8}">
      <formula1>0</formula1>
    </dataValidation>
  </dataValidations>
  <pageMargins left="0.19685039370078741" right="0.19685039370078741" top="0.55118110236220474" bottom="0.19685039370078741" header="0.11811023622047245" footer="0.31496062992125984"/>
  <pageSetup paperSize="9" orientation="landscape" r:id="rId1"/>
  <headerFooter>
    <oddHeader>&amp;CYfirlit yfir sölu ferða
&amp;RFerðamálastofa  útgáfa  1. 2019</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ð3"/>
  <dimension ref="A1:K67"/>
  <sheetViews>
    <sheetView showGridLines="0" zoomScale="106" zoomScaleNormal="106" workbookViewId="0">
      <pane ySplit="1" topLeftCell="A2" activePane="bottomLeft" state="frozen"/>
      <selection activeCell="B9" sqref="B9:F9"/>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bo8a7AduZkyw1OMGSpjYSFeoWhgEs3Y6iy6loSkSQ8Y5x2ET025WdoP8wYUbcjfEPpptVmnsvuoEIbkdd9RLXg==" saltValue="lJgW89Dj03aRZvxc2ohYLQ==" spinCount="100000" sheet="1" objects="1" scenarios="1"/>
  <mergeCells count="3">
    <mergeCell ref="F37:H37"/>
    <mergeCell ref="B38:C38"/>
    <mergeCell ref="B8:J8"/>
  </mergeCells>
  <conditionalFormatting sqref="B41:B66">
    <cfRule type="expression" dxfId="87" priority="2">
      <formula>AND($C41&lt;&gt;"",$B41="")</formula>
    </cfRule>
  </conditionalFormatting>
  <conditionalFormatting sqref="B35:J35">
    <cfRule type="expression" dxfId="86" priority="5">
      <formula>1=1</formula>
    </cfRule>
  </conditionalFormatting>
  <conditionalFormatting sqref="C11:C34">
    <cfRule type="expression" dxfId="85" priority="4">
      <formula>AND($D11&lt;&gt;"",$C$11="")</formula>
    </cfRule>
  </conditionalFormatting>
  <conditionalFormatting sqref="C49:C66">
    <cfRule type="expression" dxfId="84" priority="1">
      <formula>AND($B49&lt;&gt;"",$C49="")</formula>
    </cfRule>
  </conditionalFormatting>
  <conditionalFormatting sqref="C11:D34">
    <cfRule type="expression" dxfId="83" priority="3">
      <formula>AND($C11&lt;&gt;"",$D11&lt;&gt;"")</formula>
    </cfRule>
  </conditionalFormatting>
  <conditionalFormatting sqref="D11:D34">
    <cfRule type="expression" dxfId="82" priority="6">
      <formula>AND($C11&lt;&gt;"",$D11="")</formula>
    </cfRule>
  </conditionalFormatting>
  <conditionalFormatting sqref="F11:J34">
    <cfRule type="expression" dxfId="81" priority="8">
      <formula>AND($E11&gt;0,F11="")</formula>
    </cfRule>
  </conditionalFormatting>
  <dataValidations xWindow="1185" yWindow="379" count="11">
    <dataValidation type="whole" allowBlank="1" showInputMessage="1" showErrorMessage="1" error="Talan verður að vera 1 eða 2" sqref="D4" xr:uid="{00000000-0002-0000-0200-000000000000}">
      <formula1>1</formula1>
      <formula2>2</formula2>
    </dataValidation>
    <dataValidation type="whole" operator="greaterThanOrEqual" allowBlank="1" showInputMessage="1" showErrorMessage="1" sqref="C41:C66" xr:uid="{00000000-0002-0000-0200-000002000000}">
      <formula1>0</formula1>
    </dataValidation>
    <dataValidation allowBlank="1" showInputMessage="1" showErrorMessage="1" prompt="Bæta við flokkum eftir því sem við á" sqref="B48:B66" xr:uid="{46755872-D1E8-469A-BEFC-1B9E7C24486A}"/>
    <dataValidation allowBlank="1" showInputMessage="1" showErrorMessage="1" prompt="Hér skal skrá heiti ferðar eða lýsingu á ferð." sqref="B11:B34" xr:uid="{16011ADA-9003-4032-8B3A-2CEDB6EE4A46}"/>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C0EA7FDF-4581-43DD-B26E-B6DC43972DF2}">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81D27937-B262-4AE0-9FA5-1CB55E674406}">
      <formula1>0</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20E83C05-85A2-4EDA-8CEE-B4D164133A1F}">
      <formula1>0</formula1>
    </dataValidation>
    <dataValidation type="whole" operator="greaterThanOrEqual" allowBlank="1" showInputMessage="1" showErrorMessage="1" error="Fjöldi ferða þarf að vera heil tala og að lágmarki 1 ferð" prompt="Fjöldi brottfara sem eiga við um þessa línu" sqref="G11:G34" xr:uid="{7B939B6D-C0A5-46BF-BF51-9F96CC494399}">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ADF867B-2A6F-448C-AC9C-70562F8D3732}">
      <formula1>1</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31871C35-4E24-4343-A4F0-5064A192EA2D}">
      <formula1>1</formula1>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D1E6F384-D7A3-49BF-9335-A50B2239AF96}">
      <formula1>0</formula1>
    </dataValidation>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B0C15A-59BD-4D7C-BB24-ACC8373E3887}">
  <sheetPr codeName="Sheet1"/>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629s5D8pi3HyD8hp0DmdTbsDNgHb2uGiKfGej0RUftsNB9MJPba+tmfILcp2Sl0HAr+t5RAuPpJgS2k9iseshQ==" saltValue="2h2pAQj8u6vQWMEGYt9hrQ==" spinCount="100000" sheet="1" objects="1" scenarios="1"/>
  <mergeCells count="3">
    <mergeCell ref="F37:H37"/>
    <mergeCell ref="B38:C38"/>
    <mergeCell ref="B8:J8"/>
  </mergeCells>
  <conditionalFormatting sqref="B41:B66">
    <cfRule type="expression" dxfId="80" priority="2">
      <formula>AND($C41&lt;&gt;"",$B41="")</formula>
    </cfRule>
  </conditionalFormatting>
  <conditionalFormatting sqref="B35:J35">
    <cfRule type="expression" dxfId="79" priority="5">
      <formula>1=1</formula>
    </cfRule>
  </conditionalFormatting>
  <conditionalFormatting sqref="C11:C34">
    <cfRule type="expression" dxfId="78" priority="4">
      <formula>AND($D11&lt;&gt;"",$C$11="")</formula>
    </cfRule>
  </conditionalFormatting>
  <conditionalFormatting sqref="C49:C66">
    <cfRule type="expression" dxfId="77" priority="1">
      <formula>AND($B49&lt;&gt;"",$C49="")</formula>
    </cfRule>
  </conditionalFormatting>
  <conditionalFormatting sqref="C11:D34">
    <cfRule type="expression" dxfId="76" priority="3">
      <formula>AND($C11&lt;&gt;"",$D11&lt;&gt;"")</formula>
    </cfRule>
  </conditionalFormatting>
  <conditionalFormatting sqref="D11:D34">
    <cfRule type="expression" dxfId="75" priority="6">
      <formula>AND($C11&lt;&gt;"",$D11="")</formula>
    </cfRule>
  </conditionalFormatting>
  <conditionalFormatting sqref="F11:J34">
    <cfRule type="expression" dxfId="74" priority="7">
      <formula>AND($E11&gt;0,F11="")</formula>
    </cfRule>
  </conditionalFormatting>
  <dataValidations count="11">
    <dataValidation type="whole" operator="greaterThanOrEqual" allowBlank="1" showInputMessage="1" showErrorMessage="1" sqref="C41:C66" xr:uid="{7675A103-6F2B-45C0-840F-A2058191D829}">
      <formula1>0</formula1>
    </dataValidation>
    <dataValidation type="whole" allowBlank="1" showInputMessage="1" showErrorMessage="1" error="Talan verður að vera 1 eða 2" sqref="D4" xr:uid="{A53633CD-B567-465E-9ED2-E87C0BBA62BB}">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831D12E5-BB53-4792-B209-EF9EEBD677C6}">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D85CBF18-BC22-4D08-A41D-1905F138771C}">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4FC44786-27BC-431E-A4BF-2C24FBF51705}">
      <formula1>1</formula1>
    </dataValidation>
    <dataValidation type="whole" operator="greaterThanOrEqual" allowBlank="1" showInputMessage="1" showErrorMessage="1" error="Fjöldi ferða þarf að vera heil tala og að lágmarki 1 ferð" prompt="Fjöldi brottfara sem eiga við um þessa línu" sqref="G11:G34" xr:uid="{9F943A42-184E-4AA7-BFF7-CB2B65E1590F}">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EB8A673E-B931-48D7-85AF-CD426DE45A93}">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0260CE5B-C2F2-492C-BC6C-C7EE2B955473}">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4299B15A-7246-417F-B9B0-A143713F605E}">
      <formula1>0</formula1>
    </dataValidation>
    <dataValidation allowBlank="1" showInputMessage="1" showErrorMessage="1" prompt="Hér skal skrá heiti ferðar eða lýsingu á ferð." sqref="B11:B34" xr:uid="{FA27C94F-5FA6-4427-8C5C-3AACD49D8271}"/>
    <dataValidation allowBlank="1" showInputMessage="1" showErrorMessage="1" prompt="Bæta við flokkum eftir því sem við á" sqref="B48:B66" xr:uid="{6681B67F-4860-4D02-A1D8-57D4206005F9}"/>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5162E-A0BF-4D0D-A55A-15BA785C7C54}">
  <sheetPr codeName="Sheet2"/>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S2w0Vafv9VQKyGuiSPS6tKtQ8+oqLkleKokxbEgqiZJe+G7QgczFvugJKuh+RtEAMZ6K689/2Klh1fJN3/zCSg==" saltValue="PQ8CFkLK1dEc9OsKpYPvZw==" spinCount="100000" sheet="1" objects="1" scenarios="1"/>
  <mergeCells count="3">
    <mergeCell ref="F37:H37"/>
    <mergeCell ref="B38:C38"/>
    <mergeCell ref="B8:J8"/>
  </mergeCells>
  <conditionalFormatting sqref="B41:B66">
    <cfRule type="expression" dxfId="73" priority="2">
      <formula>AND($C41&lt;&gt;"",$B41="")</formula>
    </cfRule>
  </conditionalFormatting>
  <conditionalFormatting sqref="B35:J35">
    <cfRule type="expression" dxfId="72" priority="5">
      <formula>1=1</formula>
    </cfRule>
  </conditionalFormatting>
  <conditionalFormatting sqref="C11:C34">
    <cfRule type="expression" dxfId="71" priority="4">
      <formula>AND($D11&lt;&gt;"",$C$11="")</formula>
    </cfRule>
  </conditionalFormatting>
  <conditionalFormatting sqref="C49:C66">
    <cfRule type="expression" dxfId="70" priority="1">
      <formula>AND($B49&lt;&gt;"",$C49="")</formula>
    </cfRule>
  </conditionalFormatting>
  <conditionalFormatting sqref="C11:D34">
    <cfRule type="expression" dxfId="69" priority="3">
      <formula>AND($C11&lt;&gt;"",$D11&lt;&gt;"")</formula>
    </cfRule>
  </conditionalFormatting>
  <conditionalFormatting sqref="D11:D34">
    <cfRule type="expression" dxfId="68" priority="6">
      <formula>AND($C11&lt;&gt;"",$D11="")</formula>
    </cfRule>
  </conditionalFormatting>
  <conditionalFormatting sqref="F11:J34">
    <cfRule type="expression" dxfId="67" priority="7">
      <formula>AND($E11&gt;0,F11="")</formula>
    </cfRule>
  </conditionalFormatting>
  <dataValidations count="11">
    <dataValidation type="whole" allowBlank="1" showInputMessage="1" showErrorMessage="1" error="Talan verður að vera 1 eða 2" sqref="D4" xr:uid="{F578F6BF-7EB6-4EAD-9FD5-DC50A416FFAA}">
      <formula1>1</formula1>
      <formula2>2</formula2>
    </dataValidation>
    <dataValidation type="whole" operator="greaterThanOrEqual" allowBlank="1" showInputMessage="1" showErrorMessage="1" sqref="C41:C66" xr:uid="{D30AB73C-C669-4F82-9C13-C6B6C1A7A1D3}">
      <formula1>0</formula1>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7BB6CD0E-05CB-4EDF-B69A-2B78D463B39B}">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BD2A3A26-E8EE-4B30-8EAB-A8C9A724B67B}">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3584DACD-02E7-4AB3-BC65-29C92BEF6847}">
      <formula1>1</formula1>
    </dataValidation>
    <dataValidation type="whole" operator="greaterThanOrEqual" allowBlank="1" showInputMessage="1" showErrorMessage="1" error="Fjöldi ferða þarf að vera heil tala og að lágmarki 1 ferð" prompt="Fjöldi brottfara sem eiga við um þessa línu" sqref="G11:G34" xr:uid="{16D21A6E-F0D0-4367-9DAF-F5CCD01E2AA0}">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D9E80187-9BAF-4495-A9CD-3DEFFD242AF0}">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EC9D5005-50C9-4722-B75C-0604F925A403}">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84289CC3-A82D-4B5E-BE7D-E10289AC885C}">
      <formula1>0</formula1>
    </dataValidation>
    <dataValidation allowBlank="1" showInputMessage="1" showErrorMessage="1" prompt="Hér skal skrá heiti ferðar eða lýsingu á ferð." sqref="B11:B34" xr:uid="{31D1ECB0-EB8E-4BE6-A865-B35FD0277175}"/>
    <dataValidation allowBlank="1" showInputMessage="1" showErrorMessage="1" prompt="Bæta við flokkum eftir því sem við á" sqref="B48:B66" xr:uid="{96027093-DB67-4218-8769-79BE420C532A}"/>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3370F3-7EA3-4030-8C78-139CD446A896}">
  <sheetPr codeName="Sheet3"/>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55zVwqjEoB4QNkbuwxY94fkk2e/+VwMZVQxriO3P3v+W880BQ+GdZ/47j5InYL7yBqU0asPyUcDTx5DQ5WUIlw==" saltValue="9TzN96EgGu+3RGT+LVmoXw==" spinCount="100000" sheet="1" objects="1" scenarios="1"/>
  <mergeCells count="3">
    <mergeCell ref="F37:H37"/>
    <mergeCell ref="B38:C38"/>
    <mergeCell ref="B8:J8"/>
  </mergeCells>
  <conditionalFormatting sqref="B41:B66">
    <cfRule type="expression" dxfId="66" priority="2">
      <formula>AND($C41&lt;&gt;"",$B41="")</formula>
    </cfRule>
  </conditionalFormatting>
  <conditionalFormatting sqref="B35:J35">
    <cfRule type="expression" dxfId="65" priority="5">
      <formula>1=1</formula>
    </cfRule>
  </conditionalFormatting>
  <conditionalFormatting sqref="C11:C34">
    <cfRule type="expression" dxfId="64" priority="4">
      <formula>AND($D11&lt;&gt;"",$C$11="")</formula>
    </cfRule>
  </conditionalFormatting>
  <conditionalFormatting sqref="C49:C66">
    <cfRule type="expression" dxfId="63" priority="1">
      <formula>AND($B49&lt;&gt;"",$C49="")</formula>
    </cfRule>
  </conditionalFormatting>
  <conditionalFormatting sqref="C11:D34">
    <cfRule type="expression" dxfId="62" priority="3">
      <formula>AND($C11&lt;&gt;"",$D11&lt;&gt;"")</formula>
    </cfRule>
  </conditionalFormatting>
  <conditionalFormatting sqref="D11:D34">
    <cfRule type="expression" dxfId="61" priority="6">
      <formula>AND($C11&lt;&gt;"",$D11="")</formula>
    </cfRule>
  </conditionalFormatting>
  <conditionalFormatting sqref="F11:J34">
    <cfRule type="expression" dxfId="60" priority="7">
      <formula>AND($E11&gt;0,F11="")</formula>
    </cfRule>
  </conditionalFormatting>
  <dataValidations count="11">
    <dataValidation type="whole" operator="greaterThanOrEqual" allowBlank="1" showInputMessage="1" showErrorMessage="1" sqref="C41:C66" xr:uid="{0E144E29-0048-41AF-B421-F2779AA2BAA2}">
      <formula1>0</formula1>
    </dataValidation>
    <dataValidation type="whole" allowBlank="1" showInputMessage="1" showErrorMessage="1" error="Talan verður að vera 1 eða 2" sqref="D4" xr:uid="{65C37002-BDDC-47CB-9083-FB57CA4CD700}">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23B826FE-69CA-4C29-82FA-425B9F22A2A3}">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AE878779-9C6D-42A6-91D4-953FCE437A00}">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F421FFEB-ED28-41E6-84C1-271952EFB278}">
      <formula1>1</formula1>
    </dataValidation>
    <dataValidation type="whole" operator="greaterThanOrEqual" allowBlank="1" showInputMessage="1" showErrorMessage="1" error="Fjöldi ferða þarf að vera heil tala og að lágmarki 1 ferð" prompt="Fjöldi brottfara sem eiga við um þessa línu" sqref="G11:G34" xr:uid="{8DFD6F94-0F8C-406A-B20A-26A51717A748}">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7BC7254D-37DB-4947-ABAD-4AF237CDD225}">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EB40D105-EE66-49B0-A2CC-9B03EE83A5A7}">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C854D49C-350C-4EE7-A7EC-8076F0D68C3A}">
      <formula1>0</formula1>
    </dataValidation>
    <dataValidation allowBlank="1" showInputMessage="1" showErrorMessage="1" prompt="Hér skal skrá heiti ferðar eða lýsingu á ferð." sqref="B11:B34" xr:uid="{B398002F-B2BE-4BA2-AC91-96C93F2C8556}"/>
    <dataValidation allowBlank="1" showInputMessage="1" showErrorMessage="1" prompt="Bæta við flokkum eftir því sem við á" sqref="B48:B66" xr:uid="{86EEC693-D1A0-4FF7-8213-784C9734BA6A}"/>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827F6E-0308-469A-9508-1178A14E9DB4}">
  <sheetPr codeName="Sheet4"/>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lfbG3DLKBYVb245eosNU4JP/LMbwoMwnDuuT9s0laxHFHTX/mauIJN45Sw+PHL3D/DQr/QCDJ4LVbp/J1fzWog==" saltValue="fIPhqyNHUqv+jtbBFOfDYQ==" spinCount="100000" sheet="1" objects="1" scenarios="1"/>
  <mergeCells count="3">
    <mergeCell ref="F37:H37"/>
    <mergeCell ref="B38:C38"/>
    <mergeCell ref="B8:J8"/>
  </mergeCells>
  <conditionalFormatting sqref="B41:B66">
    <cfRule type="expression" dxfId="59" priority="2">
      <formula>AND($C41&lt;&gt;"",$B41="")</formula>
    </cfRule>
  </conditionalFormatting>
  <conditionalFormatting sqref="B35:J35">
    <cfRule type="expression" dxfId="58" priority="5">
      <formula>1=1</formula>
    </cfRule>
  </conditionalFormatting>
  <conditionalFormatting sqref="C11:C34">
    <cfRule type="expression" dxfId="57" priority="4">
      <formula>AND($D11&lt;&gt;"",$C$11="")</formula>
    </cfRule>
  </conditionalFormatting>
  <conditionalFormatting sqref="C49:C66">
    <cfRule type="expression" dxfId="56" priority="1">
      <formula>AND($B49&lt;&gt;"",$C49="")</formula>
    </cfRule>
  </conditionalFormatting>
  <conditionalFormatting sqref="C11:D34">
    <cfRule type="expression" dxfId="55" priority="3">
      <formula>AND($C11&lt;&gt;"",$D11&lt;&gt;"")</formula>
    </cfRule>
  </conditionalFormatting>
  <conditionalFormatting sqref="D11:D34">
    <cfRule type="expression" dxfId="54" priority="6">
      <formula>AND($C11&lt;&gt;"",$D11="")</formula>
    </cfRule>
  </conditionalFormatting>
  <conditionalFormatting sqref="F11:J34">
    <cfRule type="expression" dxfId="53" priority="7">
      <formula>AND($E11&gt;0,F11="")</formula>
    </cfRule>
  </conditionalFormatting>
  <dataValidations count="11">
    <dataValidation type="whole" operator="greaterThanOrEqual" allowBlank="1" showInputMessage="1" showErrorMessage="1" sqref="C41:C66" xr:uid="{99084878-6250-4607-914E-5E2DA4C22595}">
      <formula1>0</formula1>
    </dataValidation>
    <dataValidation type="whole" allowBlank="1" showInputMessage="1" showErrorMessage="1" error="Talan verður að vera 1 eða 2" sqref="D4" xr:uid="{2AF09875-8C5D-41A2-9DF2-29CCC45746ED}">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DA93FA4D-2348-4A9F-A238-16A545D4512B}">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6C683AA6-0FC4-4D33-928D-0608D1792C14}">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F28074A-1124-4301-B70D-C188E40A1E9E}">
      <formula1>1</formula1>
    </dataValidation>
    <dataValidation type="whole" operator="greaterThanOrEqual" allowBlank="1" showInputMessage="1" showErrorMessage="1" error="Fjöldi ferða þarf að vera heil tala og að lágmarki 1 ferð" prompt="Fjöldi brottfara sem eiga við um þessa línu" sqref="G11:G34" xr:uid="{98E5A449-27AE-4518-AAE7-AD811F62A01F}">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51EBE5E1-2F14-4BE8-9576-4794868A6248}">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F1FBB36F-7D19-46B1-8EBF-078A533A32A4}">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F90C79B6-149F-4CD6-A526-7117AFF5923A}">
      <formula1>0</formula1>
    </dataValidation>
    <dataValidation allowBlank="1" showInputMessage="1" showErrorMessage="1" prompt="Hér skal skrá heiti ferðar eða lýsingu á ferð." sqref="B11:B34" xr:uid="{3C1BF779-0A2E-45EB-9FC3-0D4260A53750}"/>
    <dataValidation allowBlank="1" showInputMessage="1" showErrorMessage="1" prompt="Bæta við flokkum eftir því sem við á" sqref="B48:B66" xr:uid="{1076B432-9238-43C9-B341-724817D4E39C}"/>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A826D-516A-48E6-9152-1EB0E8567CF1}">
  <sheetPr codeName="Sheet5"/>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M/PlwbqsROp+oYl+iacnRi3Zj9leXXYeNw3axrCfVFCvc28kMW4x2/dCQV7Cxz9AMn12xJ7P1O/vw4eDEANBqw==" saltValue="dnf/uJzQhPX/dmL9vrUOhw==" spinCount="100000" sheet="1" objects="1" scenarios="1"/>
  <mergeCells count="3">
    <mergeCell ref="F37:H37"/>
    <mergeCell ref="B38:C38"/>
    <mergeCell ref="B8:J8"/>
  </mergeCells>
  <conditionalFormatting sqref="B41:B66">
    <cfRule type="expression" dxfId="52" priority="2">
      <formula>AND($C41&lt;&gt;"",$B41="")</formula>
    </cfRule>
  </conditionalFormatting>
  <conditionalFormatting sqref="B35:J35">
    <cfRule type="expression" dxfId="51" priority="5">
      <formula>1=1</formula>
    </cfRule>
  </conditionalFormatting>
  <conditionalFormatting sqref="C11:C34">
    <cfRule type="expression" dxfId="50" priority="4">
      <formula>AND($D11&lt;&gt;"",$C$11="")</formula>
    </cfRule>
  </conditionalFormatting>
  <conditionalFormatting sqref="C49:C66">
    <cfRule type="expression" dxfId="49" priority="1">
      <formula>AND($B49&lt;&gt;"",$C49="")</formula>
    </cfRule>
  </conditionalFormatting>
  <conditionalFormatting sqref="C11:D34">
    <cfRule type="expression" dxfId="48" priority="3">
      <formula>AND($C11&lt;&gt;"",$D11&lt;&gt;"")</formula>
    </cfRule>
  </conditionalFormatting>
  <conditionalFormatting sqref="D11:D34">
    <cfRule type="expression" dxfId="47" priority="6">
      <formula>AND($C11&lt;&gt;"",$D11="")</formula>
    </cfRule>
  </conditionalFormatting>
  <conditionalFormatting sqref="F11:J34">
    <cfRule type="expression" dxfId="46" priority="7">
      <formula>AND($E11&gt;0,F11="")</formula>
    </cfRule>
  </conditionalFormatting>
  <dataValidations count="11">
    <dataValidation type="whole" operator="greaterThanOrEqual" allowBlank="1" showInputMessage="1" showErrorMessage="1" sqref="C41:C66" xr:uid="{56F2B771-5D62-4E5E-A64D-C46AC0B09657}">
      <formula1>0</formula1>
    </dataValidation>
    <dataValidation type="whole" allowBlank="1" showInputMessage="1" showErrorMessage="1" error="Talan verður að vera 1 eða 2" sqref="D4" xr:uid="{329EDD10-A1CA-4792-AE62-713C2CA8A835}">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6B38F45E-CA9D-4739-8342-6FA7CD7DC235}">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C058E6A5-C99E-4A1D-AD23-C80576FD5AD0}">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E6ED1180-9C4C-44C7-96B1-A6A5460BEA1C}">
      <formula1>1</formula1>
    </dataValidation>
    <dataValidation type="whole" operator="greaterThanOrEqual" allowBlank="1" showInputMessage="1" showErrorMessage="1" error="Fjöldi ferða þarf að vera heil tala og að lágmarki 1 ferð" prompt="Fjöldi brottfara sem eiga við um þessa línu" sqref="G11:G34" xr:uid="{401FC304-7078-4BBA-B14A-7A7606C44C47}">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849E2760-D96C-4074-9418-04A8631E924A}">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1FA4924A-4C1F-491C-943D-15B9BBE62F95}">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0734D712-B661-4777-AE0F-AD63D4DFE19B}">
      <formula1>0</formula1>
    </dataValidation>
    <dataValidation allowBlank="1" showInputMessage="1" showErrorMessage="1" prompt="Hér skal skrá heiti ferðar eða lýsingu á ferð." sqref="B11:B34" xr:uid="{AB86829D-D30D-435C-9716-45C0F50E3AEC}"/>
    <dataValidation allowBlank="1" showInputMessage="1" showErrorMessage="1" prompt="Bæta við flokkum eftir því sem við á" sqref="B48:B66" xr:uid="{F7E8BBD1-7A27-4075-A3B0-A0933036AE26}"/>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7377DD-A974-4AD0-B603-30D963EF1284}">
  <sheetPr codeName="Sheet6"/>
  <dimension ref="A1:K67"/>
  <sheetViews>
    <sheetView showGridLines="0" zoomScaleNormal="100" workbookViewId="0">
      <pane ySplit="1" topLeftCell="A2" activePane="bottomLeft" state="frozen"/>
      <selection activeCell="B40" sqref="B40"/>
      <selection pane="bottomLeft" activeCell="B11" sqref="B11"/>
    </sheetView>
  </sheetViews>
  <sheetFormatPr defaultColWidth="9.109375" defaultRowHeight="13.2" x14ac:dyDescent="0.25"/>
  <cols>
    <col min="1" max="1" width="5.6640625" style="51" customWidth="1"/>
    <col min="2" max="2" width="52.33203125" style="51" customWidth="1"/>
    <col min="3" max="3" width="17.6640625" style="51" customWidth="1"/>
    <col min="4" max="4" width="19" style="51" customWidth="1"/>
    <col min="5" max="6" width="18.33203125" style="51" customWidth="1"/>
    <col min="7" max="9" width="14.44140625" style="51" customWidth="1"/>
    <col min="10" max="10" width="18.44140625" style="51" bestFit="1" customWidth="1"/>
    <col min="11" max="11" width="100.6640625" style="51" customWidth="1"/>
    <col min="12" max="16384" width="9.109375" style="51"/>
  </cols>
  <sheetData>
    <row r="1" spans="2:11" s="50" customFormat="1" ht="42" customHeight="1" thickBot="1" x14ac:dyDescent="0.3"/>
    <row r="2" spans="2:11" ht="13.8" thickTop="1" x14ac:dyDescent="0.25"/>
    <row r="3" spans="2:11" ht="12" customHeight="1" x14ac:dyDescent="0.25">
      <c r="B3" s="53" t="s">
        <v>84</v>
      </c>
      <c r="C3" s="54" t="str">
        <f>IF(Upplýsingar!$B$14&gt;0,Upplýsingar!$B$14,"")</f>
        <v>Áætlun</v>
      </c>
      <c r="D3" s="55"/>
      <c r="F3" s="41" t="s">
        <v>140</v>
      </c>
      <c r="G3" s="41"/>
      <c r="H3" s="41"/>
      <c r="I3" s="41"/>
      <c r="J3" s="67"/>
      <c r="K3" s="67"/>
    </row>
    <row r="4" spans="2:11" ht="12" customHeight="1" x14ac:dyDescent="0.3">
      <c r="B4" s="56" t="s">
        <v>85</v>
      </c>
      <c r="C4" s="57">
        <f>Upplýsingar!C14</f>
        <v>2025</v>
      </c>
      <c r="F4" s="188" t="s">
        <v>141</v>
      </c>
      <c r="G4" s="188"/>
      <c r="H4" s="188"/>
      <c r="I4" s="188"/>
      <c r="J4" s="189"/>
      <c r="K4" s="189"/>
    </row>
    <row r="5" spans="2:11" ht="12" customHeight="1" x14ac:dyDescent="0.25">
      <c r="B5" s="56" t="s">
        <v>86</v>
      </c>
      <c r="C5" s="58" t="str">
        <f>IF(Upplýsingar!$D$14="","",Upplýsingar!$D$14)</f>
        <v/>
      </c>
      <c r="D5" s="58"/>
      <c r="E5" s="58"/>
      <c r="F5" s="42" t="s">
        <v>102</v>
      </c>
      <c r="G5" s="43"/>
      <c r="H5" s="43"/>
      <c r="I5" s="43"/>
      <c r="J5" s="62"/>
      <c r="K5" s="62"/>
    </row>
    <row r="6" spans="2:11" ht="12" customHeight="1" x14ac:dyDescent="0.25">
      <c r="B6" s="60" t="s">
        <v>104</v>
      </c>
      <c r="C6" s="61" t="str">
        <f>IF(Upplýsingar!$E$14="","",Upplýsingar!$E$14)</f>
        <v/>
      </c>
      <c r="D6" s="61"/>
      <c r="E6" s="58"/>
    </row>
    <row r="7" spans="2:11" x14ac:dyDescent="0.25">
      <c r="B7" s="68"/>
      <c r="C7" s="69"/>
      <c r="D7" s="69"/>
      <c r="E7" s="69"/>
    </row>
    <row r="8" spans="2:11" ht="19.5" customHeight="1" x14ac:dyDescent="0.25">
      <c r="B8" s="210" t="s">
        <v>162</v>
      </c>
      <c r="C8" s="211"/>
      <c r="D8" s="211"/>
      <c r="E8" s="211"/>
      <c r="F8" s="211"/>
      <c r="G8" s="211"/>
      <c r="H8" s="211"/>
      <c r="I8" s="211"/>
      <c r="J8" s="212"/>
    </row>
    <row r="9" spans="2:11" ht="39.6" x14ac:dyDescent="0.25">
      <c r="B9" s="70" t="s">
        <v>87</v>
      </c>
      <c r="C9" s="71" t="s">
        <v>172</v>
      </c>
      <c r="D9" s="71" t="s">
        <v>88</v>
      </c>
      <c r="E9" s="71" t="s">
        <v>89</v>
      </c>
      <c r="F9" s="71" t="s">
        <v>90</v>
      </c>
      <c r="G9" s="71" t="s">
        <v>91</v>
      </c>
      <c r="H9" s="71" t="s">
        <v>92</v>
      </c>
      <c r="I9" s="71" t="s">
        <v>93</v>
      </c>
      <c r="J9" s="72" t="s">
        <v>163</v>
      </c>
      <c r="K9" s="73"/>
    </row>
    <row r="10" spans="2:11" ht="39.6" x14ac:dyDescent="0.25">
      <c r="B10" s="70" t="s">
        <v>20</v>
      </c>
      <c r="C10" s="71" t="s">
        <v>18</v>
      </c>
      <c r="D10" s="71" t="s">
        <v>164</v>
      </c>
      <c r="E10" s="71" t="s">
        <v>16</v>
      </c>
      <c r="F10" s="71" t="s">
        <v>73</v>
      </c>
      <c r="G10" s="71" t="s">
        <v>0</v>
      </c>
      <c r="H10" s="71" t="s">
        <v>5</v>
      </c>
      <c r="I10" s="71" t="s">
        <v>76</v>
      </c>
      <c r="J10" s="72" t="s">
        <v>136</v>
      </c>
      <c r="K10" s="73" t="s">
        <v>168</v>
      </c>
    </row>
    <row r="11" spans="2:11" x14ac:dyDescent="0.25">
      <c r="B11" s="74"/>
      <c r="C11" s="75"/>
      <c r="D11" s="75"/>
      <c r="E11" s="76">
        <f t="shared" ref="E11:E34" si="0">D11+C11</f>
        <v>0</v>
      </c>
      <c r="F11" s="75"/>
      <c r="G11" s="75"/>
      <c r="H11" s="75"/>
      <c r="I11" s="75"/>
      <c r="J11" s="77"/>
      <c r="K11" s="52" t="str">
        <f>IF(E11=0,"",IF(AND(C11&lt;&gt;"",D11&lt;&gt;""),"Ekki er heimilt að fylla út í bæði heildarsöluverð pakkaferðar og samtengdrar ferðatilhögunar í sömu línu",IF(OR(ISBLANK(F11),ISBLANK(G11),ISBLANK(H11),ISBLANK(I11),ISBLANK(J11)),"Fylla þarf út: staðfestingargreiðslur, fjölda ferða, fjölda ferðamanna, lengd ferða og fjölda daga frá lokagreiðslu til upphafs ferðar","")))</f>
        <v/>
      </c>
    </row>
    <row r="12" spans="2:11" x14ac:dyDescent="0.25">
      <c r="B12" s="78"/>
      <c r="C12" s="79"/>
      <c r="D12" s="80"/>
      <c r="E12" s="81">
        <f t="shared" si="0"/>
        <v>0</v>
      </c>
      <c r="F12" s="79"/>
      <c r="G12" s="79"/>
      <c r="H12" s="79"/>
      <c r="I12" s="79"/>
      <c r="J12" s="82"/>
      <c r="K12" s="52" t="str">
        <f t="shared" ref="K12:K34" si="1">IF(E12=0,"",IF(OR(ISBLANK(F12),ISBLANK(G12),ISBLANK(H12),ISBLANK(I12),ISBLANK(J12)),"Fylla þarf út: staðfestingargreiðslur, fjölda ferða, fjölda ferðamanna, lengd ferða og fjölda daga frá lokagreiðslu til upphafs ferðar",""))</f>
        <v/>
      </c>
    </row>
    <row r="13" spans="2:11" x14ac:dyDescent="0.25">
      <c r="B13" s="78"/>
      <c r="C13" s="79"/>
      <c r="D13" s="80"/>
      <c r="E13" s="81">
        <f t="shared" si="0"/>
        <v>0</v>
      </c>
      <c r="F13" s="79"/>
      <c r="G13" s="79"/>
      <c r="H13" s="79"/>
      <c r="I13" s="79"/>
      <c r="J13" s="82"/>
      <c r="K13" s="52" t="str">
        <f t="shared" si="1"/>
        <v/>
      </c>
    </row>
    <row r="14" spans="2:11" x14ac:dyDescent="0.25">
      <c r="B14" s="78"/>
      <c r="C14" s="79"/>
      <c r="D14" s="80"/>
      <c r="E14" s="81">
        <f t="shared" si="0"/>
        <v>0</v>
      </c>
      <c r="F14" s="79"/>
      <c r="G14" s="79"/>
      <c r="H14" s="79"/>
      <c r="I14" s="79"/>
      <c r="J14" s="82"/>
      <c r="K14" s="52" t="str">
        <f t="shared" si="1"/>
        <v/>
      </c>
    </row>
    <row r="15" spans="2:11" x14ac:dyDescent="0.25">
      <c r="B15" s="78"/>
      <c r="C15" s="79"/>
      <c r="D15" s="80"/>
      <c r="E15" s="81">
        <f t="shared" si="0"/>
        <v>0</v>
      </c>
      <c r="F15" s="79"/>
      <c r="G15" s="79"/>
      <c r="H15" s="79"/>
      <c r="I15" s="79"/>
      <c r="J15" s="82"/>
      <c r="K15" s="52" t="str">
        <f t="shared" si="1"/>
        <v/>
      </c>
    </row>
    <row r="16" spans="2:11" x14ac:dyDescent="0.25">
      <c r="B16" s="83"/>
      <c r="C16" s="79"/>
      <c r="D16" s="80"/>
      <c r="E16" s="81">
        <f t="shared" si="0"/>
        <v>0</v>
      </c>
      <c r="F16" s="79"/>
      <c r="G16" s="79"/>
      <c r="H16" s="79"/>
      <c r="I16" s="79"/>
      <c r="J16" s="82"/>
      <c r="K16" s="52" t="str">
        <f t="shared" si="1"/>
        <v/>
      </c>
    </row>
    <row r="17" spans="2:11" x14ac:dyDescent="0.25">
      <c r="B17" s="83"/>
      <c r="C17" s="79"/>
      <c r="D17" s="80"/>
      <c r="E17" s="81">
        <f t="shared" si="0"/>
        <v>0</v>
      </c>
      <c r="F17" s="79"/>
      <c r="G17" s="79"/>
      <c r="H17" s="79"/>
      <c r="I17" s="79"/>
      <c r="J17" s="82"/>
      <c r="K17" s="52" t="str">
        <f t="shared" si="1"/>
        <v/>
      </c>
    </row>
    <row r="18" spans="2:11" x14ac:dyDescent="0.25">
      <c r="B18" s="83"/>
      <c r="C18" s="79"/>
      <c r="D18" s="80"/>
      <c r="E18" s="81">
        <f t="shared" si="0"/>
        <v>0</v>
      </c>
      <c r="F18" s="79"/>
      <c r="G18" s="79"/>
      <c r="H18" s="79"/>
      <c r="I18" s="79"/>
      <c r="J18" s="82"/>
      <c r="K18" s="52" t="str">
        <f t="shared" si="1"/>
        <v/>
      </c>
    </row>
    <row r="19" spans="2:11" x14ac:dyDescent="0.25">
      <c r="B19" s="83"/>
      <c r="C19" s="79"/>
      <c r="D19" s="80"/>
      <c r="E19" s="81">
        <f t="shared" si="0"/>
        <v>0</v>
      </c>
      <c r="F19" s="79"/>
      <c r="G19" s="79"/>
      <c r="H19" s="79"/>
      <c r="I19" s="79"/>
      <c r="J19" s="82"/>
      <c r="K19" s="52" t="str">
        <f t="shared" si="1"/>
        <v/>
      </c>
    </row>
    <row r="20" spans="2:11" x14ac:dyDescent="0.25">
      <c r="B20" s="83"/>
      <c r="C20" s="79"/>
      <c r="D20" s="80"/>
      <c r="E20" s="81">
        <f t="shared" si="0"/>
        <v>0</v>
      </c>
      <c r="F20" s="79"/>
      <c r="G20" s="79"/>
      <c r="H20" s="79"/>
      <c r="I20" s="79"/>
      <c r="J20" s="82"/>
      <c r="K20" s="52" t="str">
        <f t="shared" si="1"/>
        <v/>
      </c>
    </row>
    <row r="21" spans="2:11" x14ac:dyDescent="0.25">
      <c r="B21" s="83"/>
      <c r="C21" s="79"/>
      <c r="D21" s="80"/>
      <c r="E21" s="81">
        <f t="shared" si="0"/>
        <v>0</v>
      </c>
      <c r="F21" s="79"/>
      <c r="G21" s="79"/>
      <c r="H21" s="79"/>
      <c r="I21" s="79"/>
      <c r="J21" s="82"/>
      <c r="K21" s="52" t="str">
        <f t="shared" si="1"/>
        <v/>
      </c>
    </row>
    <row r="22" spans="2:11" x14ac:dyDescent="0.25">
      <c r="B22" s="83"/>
      <c r="C22" s="79"/>
      <c r="D22" s="80"/>
      <c r="E22" s="81">
        <f t="shared" si="0"/>
        <v>0</v>
      </c>
      <c r="F22" s="79"/>
      <c r="G22" s="79"/>
      <c r="H22" s="79"/>
      <c r="I22" s="79"/>
      <c r="J22" s="82"/>
      <c r="K22" s="52" t="str">
        <f t="shared" si="1"/>
        <v/>
      </c>
    </row>
    <row r="23" spans="2:11" x14ac:dyDescent="0.25">
      <c r="B23" s="83"/>
      <c r="C23" s="79"/>
      <c r="D23" s="80"/>
      <c r="E23" s="81">
        <f t="shared" si="0"/>
        <v>0</v>
      </c>
      <c r="F23" s="79"/>
      <c r="G23" s="79"/>
      <c r="H23" s="79"/>
      <c r="I23" s="79"/>
      <c r="J23" s="82"/>
      <c r="K23" s="52" t="str">
        <f t="shared" si="1"/>
        <v/>
      </c>
    </row>
    <row r="24" spans="2:11" x14ac:dyDescent="0.25">
      <c r="B24" s="83"/>
      <c r="C24" s="79"/>
      <c r="D24" s="80"/>
      <c r="E24" s="81">
        <f t="shared" si="0"/>
        <v>0</v>
      </c>
      <c r="F24" s="79"/>
      <c r="G24" s="79"/>
      <c r="H24" s="79"/>
      <c r="I24" s="79"/>
      <c r="J24" s="82"/>
      <c r="K24" s="52" t="str">
        <f t="shared" si="1"/>
        <v/>
      </c>
    </row>
    <row r="25" spans="2:11" x14ac:dyDescent="0.25">
      <c r="B25" s="83"/>
      <c r="C25" s="79"/>
      <c r="D25" s="80"/>
      <c r="E25" s="81">
        <f t="shared" si="0"/>
        <v>0</v>
      </c>
      <c r="F25" s="79"/>
      <c r="G25" s="79"/>
      <c r="H25" s="79"/>
      <c r="I25" s="79"/>
      <c r="J25" s="82"/>
      <c r="K25" s="52" t="str">
        <f t="shared" si="1"/>
        <v/>
      </c>
    </row>
    <row r="26" spans="2:11" x14ac:dyDescent="0.25">
      <c r="B26" s="83"/>
      <c r="C26" s="79"/>
      <c r="D26" s="80"/>
      <c r="E26" s="81">
        <f t="shared" si="0"/>
        <v>0</v>
      </c>
      <c r="F26" s="79"/>
      <c r="G26" s="79"/>
      <c r="H26" s="79"/>
      <c r="I26" s="79"/>
      <c r="J26" s="82"/>
      <c r="K26" s="52" t="str">
        <f t="shared" si="1"/>
        <v/>
      </c>
    </row>
    <row r="27" spans="2:11" x14ac:dyDescent="0.25">
      <c r="B27" s="83"/>
      <c r="C27" s="79"/>
      <c r="D27" s="80"/>
      <c r="E27" s="81">
        <f t="shared" si="0"/>
        <v>0</v>
      </c>
      <c r="F27" s="79"/>
      <c r="G27" s="79"/>
      <c r="H27" s="79"/>
      <c r="I27" s="79"/>
      <c r="J27" s="82"/>
      <c r="K27" s="52" t="str">
        <f t="shared" si="1"/>
        <v/>
      </c>
    </row>
    <row r="28" spans="2:11" x14ac:dyDescent="0.25">
      <c r="B28" s="83"/>
      <c r="C28" s="79"/>
      <c r="D28" s="80"/>
      <c r="E28" s="81">
        <f t="shared" si="0"/>
        <v>0</v>
      </c>
      <c r="F28" s="79"/>
      <c r="G28" s="79"/>
      <c r="H28" s="79"/>
      <c r="I28" s="79"/>
      <c r="J28" s="82"/>
      <c r="K28" s="52" t="str">
        <f t="shared" si="1"/>
        <v/>
      </c>
    </row>
    <row r="29" spans="2:11" x14ac:dyDescent="0.25">
      <c r="B29" s="83"/>
      <c r="C29" s="79"/>
      <c r="D29" s="80"/>
      <c r="E29" s="81">
        <f t="shared" si="0"/>
        <v>0</v>
      </c>
      <c r="F29" s="79"/>
      <c r="G29" s="79"/>
      <c r="H29" s="79"/>
      <c r="I29" s="79"/>
      <c r="J29" s="82"/>
      <c r="K29" s="52" t="str">
        <f t="shared" si="1"/>
        <v/>
      </c>
    </row>
    <row r="30" spans="2:11" x14ac:dyDescent="0.25">
      <c r="B30" s="83"/>
      <c r="C30" s="79"/>
      <c r="D30" s="80"/>
      <c r="E30" s="81">
        <f t="shared" si="0"/>
        <v>0</v>
      </c>
      <c r="F30" s="79"/>
      <c r="G30" s="79"/>
      <c r="H30" s="79"/>
      <c r="I30" s="79"/>
      <c r="J30" s="82"/>
      <c r="K30" s="52" t="str">
        <f t="shared" si="1"/>
        <v/>
      </c>
    </row>
    <row r="31" spans="2:11" x14ac:dyDescent="0.25">
      <c r="B31" s="83"/>
      <c r="C31" s="79"/>
      <c r="D31" s="80"/>
      <c r="E31" s="81">
        <f t="shared" si="0"/>
        <v>0</v>
      </c>
      <c r="F31" s="79"/>
      <c r="G31" s="79"/>
      <c r="H31" s="79"/>
      <c r="I31" s="79"/>
      <c r="J31" s="82"/>
      <c r="K31" s="52" t="str">
        <f t="shared" si="1"/>
        <v/>
      </c>
    </row>
    <row r="32" spans="2:11" x14ac:dyDescent="0.25">
      <c r="B32" s="83"/>
      <c r="C32" s="79"/>
      <c r="D32" s="80"/>
      <c r="E32" s="81">
        <f t="shared" si="0"/>
        <v>0</v>
      </c>
      <c r="F32" s="79"/>
      <c r="G32" s="79"/>
      <c r="H32" s="79"/>
      <c r="I32" s="79"/>
      <c r="J32" s="82"/>
      <c r="K32" s="52" t="str">
        <f t="shared" si="1"/>
        <v/>
      </c>
    </row>
    <row r="33" spans="1:11" x14ac:dyDescent="0.25">
      <c r="B33" s="83"/>
      <c r="C33" s="79"/>
      <c r="D33" s="80"/>
      <c r="E33" s="81">
        <f t="shared" si="0"/>
        <v>0</v>
      </c>
      <c r="F33" s="79"/>
      <c r="G33" s="79"/>
      <c r="H33" s="79"/>
      <c r="I33" s="79"/>
      <c r="J33" s="82"/>
      <c r="K33" s="52" t="str">
        <f t="shared" si="1"/>
        <v/>
      </c>
    </row>
    <row r="34" spans="1:11" x14ac:dyDescent="0.25">
      <c r="B34" s="84"/>
      <c r="C34" s="85"/>
      <c r="D34" s="86"/>
      <c r="E34" s="87">
        <f t="shared" si="0"/>
        <v>0</v>
      </c>
      <c r="F34" s="85"/>
      <c r="G34" s="85"/>
      <c r="H34" s="85"/>
      <c r="I34" s="85"/>
      <c r="J34" s="88"/>
      <c r="K34" s="52" t="str">
        <f t="shared" si="1"/>
        <v/>
      </c>
    </row>
    <row r="35" spans="1:11" s="93" customFormat="1" ht="13.8" thickBot="1" x14ac:dyDescent="0.3">
      <c r="A35" s="51"/>
      <c r="B35" s="110" t="s">
        <v>94</v>
      </c>
      <c r="C35" s="89">
        <f>SUM(C11:C34)</f>
        <v>0</v>
      </c>
      <c r="D35" s="89">
        <f>SUM($D$11:$D$34)</f>
        <v>0</v>
      </c>
      <c r="E35" s="89">
        <f>SUM($E$11:$E$34)</f>
        <v>0</v>
      </c>
      <c r="F35" s="90">
        <f>SUM($F$11:$F$34)</f>
        <v>0</v>
      </c>
      <c r="G35" s="89">
        <f>SUM($G$11:$G$34)</f>
        <v>0</v>
      </c>
      <c r="H35" s="89">
        <f>SUM($H$11:$H$34)</f>
        <v>0</v>
      </c>
      <c r="I35" s="91"/>
      <c r="J35" s="92"/>
    </row>
    <row r="36" spans="1:11" s="93" customFormat="1" x14ac:dyDescent="0.25">
      <c r="A36" s="51"/>
      <c r="B36" s="94"/>
      <c r="C36" s="95"/>
      <c r="D36" s="95"/>
      <c r="E36" s="95"/>
      <c r="F36" s="96"/>
      <c r="G36" s="95"/>
      <c r="H36" s="95"/>
      <c r="I36" s="97"/>
      <c r="J36" s="97"/>
    </row>
    <row r="37" spans="1:11" x14ac:dyDescent="0.25">
      <c r="F37" s="207"/>
      <c r="G37" s="207"/>
      <c r="H37" s="207"/>
      <c r="I37" s="98"/>
      <c r="J37" s="98"/>
    </row>
    <row r="38" spans="1:11" ht="30" customHeight="1" x14ac:dyDescent="0.25">
      <c r="B38" s="208" t="s">
        <v>170</v>
      </c>
      <c r="C38" s="209"/>
      <c r="F38" s="99"/>
      <c r="G38" s="99"/>
      <c r="H38" s="99"/>
      <c r="I38" s="98"/>
      <c r="J38" s="98"/>
    </row>
    <row r="39" spans="1:11" ht="39.6" x14ac:dyDescent="0.25">
      <c r="B39" s="65" t="s">
        <v>125</v>
      </c>
      <c r="C39" s="66" t="s">
        <v>95</v>
      </c>
      <c r="D39" s="57"/>
      <c r="E39" s="57"/>
    </row>
    <row r="40" spans="1:11" ht="39.6" x14ac:dyDescent="0.25">
      <c r="B40" s="65" t="s">
        <v>169</v>
      </c>
      <c r="C40" s="66" t="s">
        <v>60</v>
      </c>
      <c r="D40" s="113" t="s">
        <v>173</v>
      </c>
      <c r="E40" s="57"/>
    </row>
    <row r="41" spans="1:11" x14ac:dyDescent="0.25">
      <c r="B41" s="100" t="s">
        <v>175</v>
      </c>
      <c r="C41" s="101"/>
      <c r="D41" s="73" t="str">
        <f>+IF(AND(C41&lt;&gt;"",C41&lt;&gt;0),"Fylla þarf út eyðublaðið Tryggingaskyldir seljendur","")</f>
        <v/>
      </c>
    </row>
    <row r="42" spans="1:11" x14ac:dyDescent="0.25">
      <c r="B42" s="102" t="s">
        <v>61</v>
      </c>
      <c r="C42" s="103"/>
      <c r="D42" s="73"/>
    </row>
    <row r="43" spans="1:11" x14ac:dyDescent="0.25">
      <c r="B43" s="102" t="s">
        <v>62</v>
      </c>
      <c r="C43" s="103"/>
      <c r="D43" s="73"/>
    </row>
    <row r="44" spans="1:11" x14ac:dyDescent="0.25">
      <c r="B44" s="102" t="s">
        <v>63</v>
      </c>
      <c r="C44" s="103"/>
      <c r="D44" s="73"/>
    </row>
    <row r="45" spans="1:11" x14ac:dyDescent="0.25">
      <c r="B45" s="102" t="s">
        <v>137</v>
      </c>
      <c r="C45" s="103"/>
      <c r="D45" s="73"/>
    </row>
    <row r="46" spans="1:11" x14ac:dyDescent="0.25">
      <c r="B46" s="102" t="s">
        <v>138</v>
      </c>
      <c r="C46" s="103"/>
      <c r="D46" s="73"/>
    </row>
    <row r="47" spans="1:11" x14ac:dyDescent="0.25">
      <c r="B47" s="104" t="s">
        <v>139</v>
      </c>
      <c r="C47" s="103"/>
      <c r="D47" s="73"/>
    </row>
    <row r="48" spans="1:11" x14ac:dyDescent="0.25">
      <c r="B48" s="105" t="s">
        <v>67</v>
      </c>
      <c r="C48" s="103"/>
      <c r="D48" s="73" t="str">
        <f>+IF(AND(C48&lt;&gt;"",B48=""),"Tilgreina þarf tekjuflokk","")</f>
        <v/>
      </c>
    </row>
    <row r="49" spans="2:4" x14ac:dyDescent="0.25">
      <c r="B49" s="106"/>
      <c r="C49" s="103"/>
      <c r="D49" s="73" t="str">
        <f t="shared" ref="D49:D66" si="2">+IF(AND(C49&lt;&gt;"",B49=""),"Tilgreina þarf tekjuflokk","")</f>
        <v/>
      </c>
    </row>
    <row r="50" spans="2:4" x14ac:dyDescent="0.25">
      <c r="B50" s="106"/>
      <c r="C50" s="103"/>
      <c r="D50" s="73" t="str">
        <f t="shared" si="2"/>
        <v/>
      </c>
    </row>
    <row r="51" spans="2:4" x14ac:dyDescent="0.25">
      <c r="B51" s="106"/>
      <c r="C51" s="103"/>
      <c r="D51" s="73" t="str">
        <f t="shared" si="2"/>
        <v/>
      </c>
    </row>
    <row r="52" spans="2:4" x14ac:dyDescent="0.25">
      <c r="B52" s="106"/>
      <c r="C52" s="103"/>
      <c r="D52" s="73" t="str">
        <f t="shared" si="2"/>
        <v/>
      </c>
    </row>
    <row r="53" spans="2:4" x14ac:dyDescent="0.25">
      <c r="B53" s="106"/>
      <c r="C53" s="103"/>
      <c r="D53" s="73" t="str">
        <f t="shared" si="2"/>
        <v/>
      </c>
    </row>
    <row r="54" spans="2:4" x14ac:dyDescent="0.25">
      <c r="B54" s="106"/>
      <c r="C54" s="103"/>
      <c r="D54" s="73" t="str">
        <f t="shared" si="2"/>
        <v/>
      </c>
    </row>
    <row r="55" spans="2:4" x14ac:dyDescent="0.25">
      <c r="B55" s="106"/>
      <c r="C55" s="103"/>
      <c r="D55" s="73" t="str">
        <f t="shared" si="2"/>
        <v/>
      </c>
    </row>
    <row r="56" spans="2:4" x14ac:dyDescent="0.25">
      <c r="B56" s="106"/>
      <c r="C56" s="103"/>
      <c r="D56" s="73" t="str">
        <f t="shared" si="2"/>
        <v/>
      </c>
    </row>
    <row r="57" spans="2:4" x14ac:dyDescent="0.25">
      <c r="B57" s="106"/>
      <c r="C57" s="103"/>
      <c r="D57" s="73" t="str">
        <f t="shared" si="2"/>
        <v/>
      </c>
    </row>
    <row r="58" spans="2:4" x14ac:dyDescent="0.25">
      <c r="B58" s="106"/>
      <c r="C58" s="103"/>
      <c r="D58" s="73" t="str">
        <f t="shared" si="2"/>
        <v/>
      </c>
    </row>
    <row r="59" spans="2:4" x14ac:dyDescent="0.25">
      <c r="B59" s="106"/>
      <c r="C59" s="103"/>
      <c r="D59" s="73" t="str">
        <f t="shared" si="2"/>
        <v/>
      </c>
    </row>
    <row r="60" spans="2:4" x14ac:dyDescent="0.25">
      <c r="B60" s="106"/>
      <c r="C60" s="103"/>
      <c r="D60" s="73" t="str">
        <f t="shared" si="2"/>
        <v/>
      </c>
    </row>
    <row r="61" spans="2:4" x14ac:dyDescent="0.25">
      <c r="B61" s="106"/>
      <c r="C61" s="103"/>
      <c r="D61" s="73" t="str">
        <f t="shared" si="2"/>
        <v/>
      </c>
    </row>
    <row r="62" spans="2:4" x14ac:dyDescent="0.25">
      <c r="B62" s="106"/>
      <c r="C62" s="103"/>
      <c r="D62" s="73" t="str">
        <f t="shared" si="2"/>
        <v/>
      </c>
    </row>
    <row r="63" spans="2:4" x14ac:dyDescent="0.25">
      <c r="B63" s="106"/>
      <c r="C63" s="103"/>
      <c r="D63" s="73" t="str">
        <f t="shared" si="2"/>
        <v/>
      </c>
    </row>
    <row r="64" spans="2:4" x14ac:dyDescent="0.25">
      <c r="B64" s="106"/>
      <c r="C64" s="103"/>
      <c r="D64" s="73" t="str">
        <f t="shared" si="2"/>
        <v/>
      </c>
    </row>
    <row r="65" spans="2:4" x14ac:dyDescent="0.25">
      <c r="B65" s="106"/>
      <c r="C65" s="103"/>
      <c r="D65" s="73" t="str">
        <f t="shared" si="2"/>
        <v/>
      </c>
    </row>
    <row r="66" spans="2:4" x14ac:dyDescent="0.25">
      <c r="B66" s="107"/>
      <c r="C66" s="108"/>
      <c r="D66" s="73" t="str">
        <f t="shared" si="2"/>
        <v/>
      </c>
    </row>
    <row r="67" spans="2:4" ht="13.8" thickBot="1" x14ac:dyDescent="0.3">
      <c r="B67" s="111" t="s">
        <v>94</v>
      </c>
      <c r="C67" s="109">
        <f>SUM(C40:C66)</f>
        <v>0</v>
      </c>
    </row>
  </sheetData>
  <sheetProtection algorithmName="SHA-512" hashValue="TIFVcK+h2coz9eTnJil4nbZBn5aWPw6GHH+43+zGWUyj5NFINRMjJyOYfYIvLgFzA8MgiQwqoiopPiwFulbFVg==" saltValue="E5XZPK61Rzur5wBJ0KbqZg==" spinCount="100000" sheet="1" objects="1" scenarios="1"/>
  <mergeCells count="3">
    <mergeCell ref="F37:H37"/>
    <mergeCell ref="B38:C38"/>
    <mergeCell ref="B8:J8"/>
  </mergeCells>
  <conditionalFormatting sqref="B41:B66">
    <cfRule type="expression" dxfId="45" priority="2">
      <formula>AND($C41&lt;&gt;"",$B41="")</formula>
    </cfRule>
  </conditionalFormatting>
  <conditionalFormatting sqref="B35:J35">
    <cfRule type="expression" dxfId="44" priority="5">
      <formula>1=1</formula>
    </cfRule>
  </conditionalFormatting>
  <conditionalFormatting sqref="C11:C34">
    <cfRule type="expression" dxfId="43" priority="4">
      <formula>AND($D11&lt;&gt;"",$C$11="")</formula>
    </cfRule>
  </conditionalFormatting>
  <conditionalFormatting sqref="C49:C66">
    <cfRule type="expression" dxfId="42" priority="1">
      <formula>AND($B49&lt;&gt;"",$C49="")</formula>
    </cfRule>
  </conditionalFormatting>
  <conditionalFormatting sqref="C11:D34">
    <cfRule type="expression" dxfId="41" priority="3">
      <formula>AND($C11&lt;&gt;"",$D11&lt;&gt;"")</formula>
    </cfRule>
  </conditionalFormatting>
  <conditionalFormatting sqref="D11:D34">
    <cfRule type="expression" dxfId="40" priority="6">
      <formula>AND($C11&lt;&gt;"",$D11="")</formula>
    </cfRule>
  </conditionalFormatting>
  <conditionalFormatting sqref="F11:J34">
    <cfRule type="expression" dxfId="39" priority="7">
      <formula>AND($E11&gt;0,F11="")</formula>
    </cfRule>
  </conditionalFormatting>
  <dataValidations count="11">
    <dataValidation type="whole" operator="greaterThanOrEqual" allowBlank="1" showInputMessage="1" showErrorMessage="1" sqref="C41:C66" xr:uid="{F9D56C61-297D-4863-9C49-C3F2C62CAB7E}">
      <formula1>0</formula1>
    </dataValidation>
    <dataValidation type="whole" allowBlank="1" showInputMessage="1" showErrorMessage="1" error="Talan verður að vera 1 eða 2" sqref="D4" xr:uid="{30AA9214-48A1-40B9-8E6F-7438D3F73A71}">
      <formula1>1</formula1>
      <formula2>2</formula2>
    </dataValidation>
    <dataValidation type="decimal" operator="greaterThanOrEqual" allowBlank="1" showInputMessage="1" showErrorMessage="1" error="Fjöldi daga má ekki vera neikvæð stærð" prompt="Meðaltals fjöldi daga frá því að farþegar greiða ferð að fullu þar til að ferðin er farin." sqref="J11:J34" xr:uid="{44566257-F713-4910-869F-ADA596588950}">
      <formula1>0</formula1>
    </dataValidation>
    <dataValidation type="decimal" operator="greaterThanOrEqual" allowBlank="1" showInputMessage="1" showErrorMessage="1" error="Lengd ferðar þarf að vera að lágmarki 1 dagur" prompt="Sé lengd ferðar sú sama hjá öllum farþegum skal skrá lengd hennar. _x000a_Ef lengd skráðra ferða er mismunandi þarf að skrá vegið meðaltal lengdar ferðanna. " sqref="I11:I34" xr:uid="{BB48D4C1-5E34-4176-BAFA-EDCD9C41BE9D}">
      <formula1>1</formula1>
    </dataValidation>
    <dataValidation type="whole" operator="greaterThanOrEqual" allowBlank="1" showInputMessage="1" showErrorMessage="1" error="Fjöldi ferðamanna þarf að vera heil tala og að lágmarki 1 ferðamaður" prompt="Samanlagður fjöldi ferðamanna sem fer í viðkomandi ferðir." sqref="H11:H34" xr:uid="{7F579766-9BF0-40CF-B8A5-F852E155CA28}">
      <formula1>1</formula1>
    </dataValidation>
    <dataValidation type="whole" operator="greaterThanOrEqual" allowBlank="1" showInputMessage="1" showErrorMessage="1" error="Fjöldi ferða þarf að vera heil tala og að lágmarki 1 ferð" prompt="Fjöldi brottfara sem eiga við um þessa línu" sqref="G11:G34" xr:uid="{D8CB3341-B5EA-4E5D-9E74-C16F13C6384B}">
      <formula1>1</formula1>
    </dataValidation>
    <dataValidation type="whole" operator="greaterThanOrEqual" allowBlank="1" showInputMessage="1" showErrorMessage="1" error="Heildarfjárhæð staðfestingargreiðslna þarf að vera heil tala og að lágmarki 0" prompt="Samanlögð upphæð allra staðfestingargreiðslna sem mótteknar eru vegna þeirra ferða sem skráðar eru í línuna._x000a_Sé ferð greidd í einni greiðslu færist 0 í þennan reit." sqref="F11:F34" xr:uid="{010DFAFB-0B09-4155-A8E4-D6AD65B1A46D}">
      <formula1>0</formula1>
    </dataValidation>
    <dataValidation type="whole" operator="greaterThanOrEqual" allowBlank="1" showInputMessage="1" showErrorMessage="1" error="Heildarsöluverð þarf að vera heil tala og að lágmarki 0" prompt="Samanlögð fjárhæð þeirra greiðslna sem að ferðaskrifstofan tekur við vegna samtengdrar ferðatilhögunar" sqref="D11:D34" xr:uid="{9912046D-8129-4959-89EB-E92708B5E208}">
      <formula1>0</formula1>
    </dataValidation>
    <dataValidation type="whole" operator="greaterThanOrEqual" allowBlank="1" showInputMessage="1" showErrorMessage="1" error="Heildarsöluverð þarf að vera heil tala og að lágmarki 0" prompt="Samanlögð fjárhæð sem ferðaskrifstofa / seljandi fær greidda fyrir þær ferðir sem skráðar eru í línuna" sqref="C11:C34" xr:uid="{F1F2C4BA-A820-4B7C-81D5-371D2390B295}">
      <formula1>0</formula1>
    </dataValidation>
    <dataValidation allowBlank="1" showInputMessage="1" showErrorMessage="1" prompt="Hér skal skrá heiti ferðar eða lýsingu á ferð." sqref="B11:B34" xr:uid="{37AEFB09-2188-4BB4-B8CB-B19D35FAFEAC}"/>
    <dataValidation allowBlank="1" showInputMessage="1" showErrorMessage="1" prompt="Bæta við flokkum eftir því sem við á" sqref="B48:B66" xr:uid="{B5B6BCAB-5EB3-4311-83A5-011832CEA86F}"/>
  </dataValidations>
  <pageMargins left="0.11811023622047245" right="0.11811023622047245" top="0.55118110236220474" bottom="0.35433070866141736" header="0.11811023622047245" footer="0.31496062992125984"/>
  <pageSetup paperSize="9" orientation="landscape" horizontalDpi="300" verticalDpi="300" r:id="rId1"/>
  <headerFooter>
    <oddHeader xml:space="preserve">&amp;L&amp;A&amp;C&amp;"-,Bold"Yfirlit yfir sölu ferða&amp;R 
</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401BA620DC4C34AB994CFF6EBF16DAF" ma:contentTypeVersion="8" ma:contentTypeDescription="Create a new document." ma:contentTypeScope="" ma:versionID="93a8fdd0900798ab1b235530bb50cef1">
  <xsd:schema xmlns:xsd="http://www.w3.org/2001/XMLSchema" xmlns:xs="http://www.w3.org/2001/XMLSchema" xmlns:p="http://schemas.microsoft.com/office/2006/metadata/properties" xmlns:ns2="73d22093-91d2-419d-949d-4331dc68b02c" xmlns:ns3="7f237b2e-46e7-485b-89b2-135eb7f7de30" targetNamespace="http://schemas.microsoft.com/office/2006/metadata/properties" ma:root="true" ma:fieldsID="a95d8dbb69f06228d135bf2230855a42" ns2:_="" ns3:_="">
    <xsd:import namespace="73d22093-91d2-419d-949d-4331dc68b02c"/>
    <xsd:import namespace="7f237b2e-46e7-485b-89b2-135eb7f7de3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ObjectDetectorVersions"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d22093-91d2-419d-949d-4331dc68b02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f237b2e-46e7-485b-89b2-135eb7f7de30"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Heiti"/>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A85BF5-F343-4442-B863-676B87AEE024}">
  <ds:schemaRefs>
    <ds:schemaRef ds:uri="http://schemas.microsoft.com/sharepoint/v3/contenttype/forms"/>
  </ds:schemaRefs>
</ds:datastoreItem>
</file>

<file path=customXml/itemProps2.xml><?xml version="1.0" encoding="utf-8"?>
<ds:datastoreItem xmlns:ds="http://schemas.openxmlformats.org/officeDocument/2006/customXml" ds:itemID="{AC108819-6D32-4489-A3F2-40294C78C6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d22093-91d2-419d-949d-4331dc68b02c"/>
    <ds:schemaRef ds:uri="7f237b2e-46e7-485b-89b2-135eb7f7de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186F4E4-C0C6-4317-949E-BB8E37A45578}">
  <ds:schemaRef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7f237b2e-46e7-485b-89b2-135eb7f7de30"/>
    <ds:schemaRef ds:uri="http://www.w3.org/XML/1998/namespace"/>
    <ds:schemaRef ds:uri="http://schemas.microsoft.com/office/2006/documentManagement/types"/>
    <ds:schemaRef ds:uri="73d22093-91d2-419d-949d-4331dc68b02c"/>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14</vt:i4>
      </vt:variant>
    </vt:vector>
  </HeadingPairs>
  <TitlesOfParts>
    <vt:vector size="33" baseType="lpstr">
      <vt:lpstr>Upplýsingar</vt:lpstr>
      <vt:lpstr>Áætlun um rekstur og fjárstreym</vt:lpstr>
      <vt:lpstr>Janúar</vt:lpstr>
      <vt:lpstr>Febrúar</vt:lpstr>
      <vt:lpstr>Mars</vt:lpstr>
      <vt:lpstr>Apríl</vt:lpstr>
      <vt:lpstr>Maí</vt:lpstr>
      <vt:lpstr>Júní</vt:lpstr>
      <vt:lpstr>Júlí</vt:lpstr>
      <vt:lpstr>Ágúst</vt:lpstr>
      <vt:lpstr>September</vt:lpstr>
      <vt:lpstr>Október</vt:lpstr>
      <vt:lpstr>Nóvember</vt:lpstr>
      <vt:lpstr>Desember</vt:lpstr>
      <vt:lpstr>Niðurstöður 2025</vt:lpstr>
      <vt:lpstr>Data1</vt:lpstr>
      <vt:lpstr>Data2</vt:lpstr>
      <vt:lpstr>Data3</vt:lpstr>
      <vt:lpstr>Data4</vt:lpstr>
      <vt:lpstr>Apríl!Print_Area</vt:lpstr>
      <vt:lpstr>Ágúst!Print_Area</vt:lpstr>
      <vt:lpstr>'Áætlun um rekstur og fjárstreym'!Print_Area</vt:lpstr>
      <vt:lpstr>Desember!Print_Area</vt:lpstr>
      <vt:lpstr>Febrúar!Print_Area</vt:lpstr>
      <vt:lpstr>Janúar!Print_Area</vt:lpstr>
      <vt:lpstr>Júlí!Print_Area</vt:lpstr>
      <vt:lpstr>Júní!Print_Area</vt:lpstr>
      <vt:lpstr>Maí!Print_Area</vt:lpstr>
      <vt:lpstr>Mars!Print_Area</vt:lpstr>
      <vt:lpstr>Nóvember!Print_Area</vt:lpstr>
      <vt:lpstr>Október!Print_Area</vt:lpstr>
      <vt:lpstr>September!Print_Area</vt:lpstr>
      <vt:lpstr>Upplýsingar!Print_Area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Karlsdóttir</dc:creator>
  <cp:lastModifiedBy>Erla Sigurðardóttir - FERDA</cp:lastModifiedBy>
  <cp:lastPrinted>2021-04-13T11:01:13Z</cp:lastPrinted>
  <dcterms:created xsi:type="dcterms:W3CDTF">2019-01-28T14:44:59Z</dcterms:created>
  <dcterms:modified xsi:type="dcterms:W3CDTF">2025-01-03T09:34:01Z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0x010100B401BA620DC4C34AB994CFF6EBF16DAF</vt:lpwstr>
  </property>
</Properties>
</file>